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E1BC" lockStructure="1"/>
  <bookViews>
    <workbookView xWindow="240" yWindow="105" windowWidth="19995" windowHeight="8700"/>
  </bookViews>
  <sheets>
    <sheet name="Menu" sheetId="5" r:id="rId1"/>
    <sheet name="Resultados" sheetId="1" r:id="rId2"/>
    <sheet name="Clasificaciones" sheetId="3" r:id="rId3"/>
    <sheet name="Pilotos" sheetId="2" r:id="rId4"/>
    <sheet name="Conf" sheetId="4" state="hidden" r:id="rId5"/>
  </sheets>
  <definedNames>
    <definedName name="pilotos2">OFFSET(Pilotos!$E$7,0,0,COUNTA(Pilotos!$E$7:$E$56,"&gt;=0")-1,1)</definedName>
    <definedName name="pilotos3">OFFSET(Pilotos!$G$7,0,0,COUNTA(Pilotos!$G$7:$G$56,"&gt;=0")-1,1)</definedName>
    <definedName name="pilotosgp">OFFSET(Pilotos!$C$7,0,0,COUNTA(Pilotos!$C$7:$C$56,"&gt;=0")-1,1)</definedName>
  </definedNames>
  <calcPr calcId="145621"/>
</workbook>
</file>

<file path=xl/calcChain.xml><?xml version="1.0" encoding="utf-8"?>
<calcChain xmlns="http://schemas.openxmlformats.org/spreadsheetml/2006/main">
  <c r="B3" i="4" l="1"/>
  <c r="E3" i="4" s="1"/>
  <c r="H3" i="4"/>
  <c r="K3" i="4" s="1"/>
  <c r="N3" i="4"/>
  <c r="Q3" i="4" s="1"/>
  <c r="B4" i="4"/>
  <c r="E4" i="4" s="1"/>
  <c r="H4" i="4"/>
  <c r="K4" i="4" s="1"/>
  <c r="N4" i="4"/>
  <c r="Q4" i="4" s="1"/>
  <c r="B5" i="4"/>
  <c r="E5" i="4" s="1"/>
  <c r="H5" i="4"/>
  <c r="K5" i="4" s="1"/>
  <c r="N5" i="4"/>
  <c r="Q5" i="4" s="1"/>
  <c r="B6" i="4"/>
  <c r="E6" i="4" s="1"/>
  <c r="H6" i="4"/>
  <c r="K6" i="4" s="1"/>
  <c r="N6" i="4"/>
  <c r="Q6" i="4" s="1"/>
  <c r="B7" i="4"/>
  <c r="E7" i="4" s="1"/>
  <c r="H7" i="4"/>
  <c r="K7" i="4" s="1"/>
  <c r="J7" i="4" s="1"/>
  <c r="N7" i="4"/>
  <c r="Q7" i="4" s="1"/>
  <c r="B8" i="4"/>
  <c r="E8" i="4" s="1"/>
  <c r="H8" i="4"/>
  <c r="K8" i="4" s="1"/>
  <c r="N8" i="4"/>
  <c r="Q8" i="4" s="1"/>
  <c r="B9" i="4"/>
  <c r="E9" i="4" s="1"/>
  <c r="H9" i="4"/>
  <c r="K9" i="4" s="1"/>
  <c r="N9" i="4"/>
  <c r="Q9" i="4" s="1"/>
  <c r="B10" i="4"/>
  <c r="E10" i="4" s="1"/>
  <c r="H10" i="4"/>
  <c r="K10" i="4" s="1"/>
  <c r="N10" i="4"/>
  <c r="Q10" i="4" s="1"/>
  <c r="B11" i="4"/>
  <c r="E11" i="4" s="1"/>
  <c r="H11" i="4"/>
  <c r="K11" i="4" s="1"/>
  <c r="J11" i="4" s="1"/>
  <c r="N11" i="4"/>
  <c r="Q11" i="4" s="1"/>
  <c r="B12" i="4"/>
  <c r="E12" i="4" s="1"/>
  <c r="H12" i="4"/>
  <c r="K12" i="4" s="1"/>
  <c r="N12" i="4"/>
  <c r="Q12" i="4" s="1"/>
  <c r="B13" i="4"/>
  <c r="E13" i="4" s="1"/>
  <c r="H13" i="4"/>
  <c r="K13" i="4" s="1"/>
  <c r="N13" i="4"/>
  <c r="Q13" i="4" s="1"/>
  <c r="P13" i="4" s="1"/>
  <c r="B14" i="4"/>
  <c r="E14" i="4" s="1"/>
  <c r="H14" i="4"/>
  <c r="K14" i="4" s="1"/>
  <c r="N14" i="4"/>
  <c r="Q14" i="4" s="1"/>
  <c r="B15" i="4"/>
  <c r="E15" i="4" s="1"/>
  <c r="H15" i="4"/>
  <c r="K15" i="4" s="1"/>
  <c r="N15" i="4"/>
  <c r="Q15" i="4" s="1"/>
  <c r="B16" i="4"/>
  <c r="E16" i="4" s="1"/>
  <c r="H16" i="4"/>
  <c r="K16" i="4" s="1"/>
  <c r="N16" i="4"/>
  <c r="Q16" i="4" s="1"/>
  <c r="B17" i="4"/>
  <c r="E17" i="4" s="1"/>
  <c r="H17" i="4"/>
  <c r="K17" i="4" s="1"/>
  <c r="N17" i="4"/>
  <c r="Q17" i="4" s="1"/>
  <c r="B18" i="4"/>
  <c r="E18" i="4" s="1"/>
  <c r="H18" i="4"/>
  <c r="K18" i="4" s="1"/>
  <c r="N18" i="4"/>
  <c r="Q18" i="4" s="1"/>
  <c r="B19" i="4"/>
  <c r="E19" i="4" s="1"/>
  <c r="H19" i="4"/>
  <c r="K19" i="4" s="1"/>
  <c r="N19" i="4"/>
  <c r="Q19" i="4" s="1"/>
  <c r="B20" i="4"/>
  <c r="E20" i="4" s="1"/>
  <c r="H20" i="4"/>
  <c r="K20" i="4" s="1"/>
  <c r="N20" i="4"/>
  <c r="Q20" i="4" s="1"/>
  <c r="B21" i="4"/>
  <c r="E21" i="4" s="1"/>
  <c r="H21" i="4"/>
  <c r="K21" i="4" s="1"/>
  <c r="N21" i="4"/>
  <c r="Q21" i="4" s="1"/>
  <c r="B22" i="4"/>
  <c r="E22" i="4" s="1"/>
  <c r="H22" i="4"/>
  <c r="K22" i="4" s="1"/>
  <c r="N22" i="4"/>
  <c r="Q22" i="4"/>
  <c r="P22" i="4" s="1"/>
  <c r="B23" i="4"/>
  <c r="E23" i="4" s="1"/>
  <c r="H23" i="4"/>
  <c r="K23" i="4" s="1"/>
  <c r="N23" i="4"/>
  <c r="Q23" i="4" s="1"/>
  <c r="B24" i="4"/>
  <c r="E24" i="4" s="1"/>
  <c r="H24" i="4"/>
  <c r="K24" i="4" s="1"/>
  <c r="N24" i="4"/>
  <c r="Q24" i="4" s="1"/>
  <c r="B25" i="4"/>
  <c r="E25" i="4" s="1"/>
  <c r="H25" i="4"/>
  <c r="K25" i="4" s="1"/>
  <c r="J25" i="4" s="1"/>
  <c r="N25" i="4"/>
  <c r="Q25" i="4" s="1"/>
  <c r="B26" i="4"/>
  <c r="E26" i="4" s="1"/>
  <c r="H26" i="4"/>
  <c r="K26" i="4" s="1"/>
  <c r="N26" i="4"/>
  <c r="Q26" i="4" s="1"/>
  <c r="B27" i="4"/>
  <c r="E27" i="4" s="1"/>
  <c r="H27" i="4"/>
  <c r="K27" i="4" s="1"/>
  <c r="N27" i="4"/>
  <c r="Q27" i="4" s="1"/>
  <c r="B28" i="4"/>
  <c r="E28" i="4" s="1"/>
  <c r="H28" i="4"/>
  <c r="K28" i="4" s="1"/>
  <c r="N28" i="4"/>
  <c r="Q28" i="4" s="1"/>
  <c r="B29" i="4"/>
  <c r="H29" i="4"/>
  <c r="K29" i="4" s="1"/>
  <c r="N29" i="4"/>
  <c r="Q29" i="4" s="1"/>
  <c r="B30" i="4"/>
  <c r="H30" i="4"/>
  <c r="K30" i="4" s="1"/>
  <c r="N30" i="4"/>
  <c r="Q30" i="4" s="1"/>
  <c r="B31" i="4"/>
  <c r="A31" i="4" s="1"/>
  <c r="D31" i="4"/>
  <c r="H31" i="4"/>
  <c r="K31" i="4" s="1"/>
  <c r="N31" i="4"/>
  <c r="Q31" i="4" s="1"/>
  <c r="B32" i="4"/>
  <c r="H32" i="4"/>
  <c r="K32" i="4" s="1"/>
  <c r="N32" i="4"/>
  <c r="Q32" i="4" s="1"/>
  <c r="A33" i="4"/>
  <c r="B33" i="4"/>
  <c r="C33" i="4"/>
  <c r="D33" i="4"/>
  <c r="E33" i="4"/>
  <c r="H33" i="4"/>
  <c r="K33" i="4" s="1"/>
  <c r="N33" i="4"/>
  <c r="Q33" i="4" s="1"/>
  <c r="B34" i="4"/>
  <c r="D34" i="4"/>
  <c r="H34" i="4"/>
  <c r="K34" i="4" s="1"/>
  <c r="N34" i="4"/>
  <c r="Q34" i="4" s="1"/>
  <c r="A35" i="4"/>
  <c r="B35" i="4"/>
  <c r="C35" i="4"/>
  <c r="D35" i="4"/>
  <c r="E35" i="4"/>
  <c r="H35" i="4"/>
  <c r="K35" i="4" s="1"/>
  <c r="N35" i="4"/>
  <c r="Q35" i="4" s="1"/>
  <c r="B36" i="4"/>
  <c r="H36" i="4"/>
  <c r="N36" i="4"/>
  <c r="P36" i="4"/>
  <c r="B37" i="4"/>
  <c r="A37" i="4" s="1"/>
  <c r="D37" i="4"/>
  <c r="H37" i="4"/>
  <c r="N37" i="4"/>
  <c r="M37" i="4" s="1"/>
  <c r="P37" i="4"/>
  <c r="B38" i="4"/>
  <c r="D38" i="4" s="1"/>
  <c r="H38" i="4"/>
  <c r="J38" i="4" s="1"/>
  <c r="M38" i="4"/>
  <c r="N38" i="4"/>
  <c r="O38" i="4"/>
  <c r="P38" i="4"/>
  <c r="Q38" i="4"/>
  <c r="B39" i="4"/>
  <c r="D39" i="4"/>
  <c r="H39" i="4"/>
  <c r="G39" i="4" s="1"/>
  <c r="J39" i="4"/>
  <c r="N39" i="4"/>
  <c r="P39" i="4" s="1"/>
  <c r="A40" i="4"/>
  <c r="B40" i="4"/>
  <c r="C40" i="4"/>
  <c r="D40" i="4"/>
  <c r="E40" i="4"/>
  <c r="H40" i="4"/>
  <c r="J40" i="4"/>
  <c r="N40" i="4"/>
  <c r="M40" i="4" s="1"/>
  <c r="P40" i="4"/>
  <c r="B41" i="4"/>
  <c r="D41" i="4" s="1"/>
  <c r="G41" i="4"/>
  <c r="H41" i="4"/>
  <c r="I41" i="4"/>
  <c r="J41" i="4"/>
  <c r="K41" i="4"/>
  <c r="N41" i="4"/>
  <c r="P41" i="4"/>
  <c r="B42" i="4"/>
  <c r="A42" i="4" s="1"/>
  <c r="D42" i="4"/>
  <c r="H42" i="4"/>
  <c r="J42" i="4" s="1"/>
  <c r="M42" i="4"/>
  <c r="N42" i="4"/>
  <c r="O42" i="4"/>
  <c r="P42" i="4"/>
  <c r="Q42" i="4"/>
  <c r="B43" i="4"/>
  <c r="D43" i="4"/>
  <c r="H43" i="4"/>
  <c r="G43" i="4" s="1"/>
  <c r="J43" i="4"/>
  <c r="N43" i="4"/>
  <c r="P43" i="4" s="1"/>
  <c r="A44" i="4"/>
  <c r="B44" i="4"/>
  <c r="C44" i="4"/>
  <c r="D44" i="4"/>
  <c r="E44" i="4"/>
  <c r="H44" i="4"/>
  <c r="J44" i="4"/>
  <c r="N44" i="4"/>
  <c r="M44" i="4" s="1"/>
  <c r="P44" i="4"/>
  <c r="B45" i="4"/>
  <c r="D45" i="4" s="1"/>
  <c r="G45" i="4"/>
  <c r="H45" i="4"/>
  <c r="I45" i="4"/>
  <c r="J45" i="4"/>
  <c r="K45" i="4"/>
  <c r="N45" i="4"/>
  <c r="P45" i="4"/>
  <c r="B46" i="4"/>
  <c r="A46" i="4" s="1"/>
  <c r="D46" i="4"/>
  <c r="H46" i="4"/>
  <c r="J46" i="4" s="1"/>
  <c r="M46" i="4"/>
  <c r="N46" i="4"/>
  <c r="O46" i="4"/>
  <c r="P46" i="4"/>
  <c r="Q46" i="4"/>
  <c r="B47" i="4"/>
  <c r="D47" i="4"/>
  <c r="H47" i="4"/>
  <c r="G47" i="4" s="1"/>
  <c r="J47" i="4"/>
  <c r="N47" i="4"/>
  <c r="P47" i="4" s="1"/>
  <c r="A48" i="4"/>
  <c r="B48" i="4"/>
  <c r="C48" i="4"/>
  <c r="D48" i="4"/>
  <c r="E48" i="4"/>
  <c r="H48" i="4"/>
  <c r="J48" i="4"/>
  <c r="N48" i="4"/>
  <c r="M48" i="4" s="1"/>
  <c r="P48" i="4"/>
  <c r="B49" i="4"/>
  <c r="D49" i="4" s="1"/>
  <c r="G49" i="4"/>
  <c r="H49" i="4"/>
  <c r="I49" i="4"/>
  <c r="J49" i="4"/>
  <c r="K49" i="4"/>
  <c r="N49" i="4"/>
  <c r="P49" i="4"/>
  <c r="B50" i="4"/>
  <c r="A50" i="4" s="1"/>
  <c r="D50" i="4"/>
  <c r="H50" i="4"/>
  <c r="J50" i="4" s="1"/>
  <c r="M50" i="4"/>
  <c r="N50" i="4"/>
  <c r="O50" i="4"/>
  <c r="P50" i="4"/>
  <c r="Q50" i="4"/>
  <c r="B51" i="4"/>
  <c r="D51" i="4"/>
  <c r="H51" i="4"/>
  <c r="G51" i="4" s="1"/>
  <c r="J51" i="4"/>
  <c r="N51" i="4"/>
  <c r="P51" i="4" s="1"/>
  <c r="A52" i="4"/>
  <c r="B52" i="4"/>
  <c r="C52" i="4"/>
  <c r="D52" i="4"/>
  <c r="E52" i="4"/>
  <c r="H52" i="4"/>
  <c r="J52" i="4"/>
  <c r="N52" i="4"/>
  <c r="M52" i="4" s="1"/>
  <c r="P52" i="4"/>
  <c r="B30" i="3"/>
  <c r="B31" i="3"/>
  <c r="B32" i="3"/>
  <c r="B33" i="3"/>
  <c r="B34" i="3"/>
  <c r="B35" i="3"/>
  <c r="B36" i="3"/>
  <c r="B37" i="3"/>
  <c r="B38" i="3"/>
  <c r="B39" i="3"/>
  <c r="B40" i="3"/>
  <c r="G40" i="3"/>
  <c r="B41" i="3"/>
  <c r="G41" i="3"/>
  <c r="L41" i="3"/>
  <c r="B42" i="3"/>
  <c r="L42" i="3"/>
  <c r="B43" i="3"/>
  <c r="G43" i="3"/>
  <c r="L43" i="3"/>
  <c r="B44" i="3"/>
  <c r="L44" i="3"/>
  <c r="G45" i="3"/>
  <c r="B46" i="3"/>
  <c r="L46" i="3"/>
  <c r="G47" i="3"/>
  <c r="B48" i="3"/>
  <c r="L48" i="3"/>
  <c r="G49" i="3"/>
  <c r="B50" i="3"/>
  <c r="L50" i="3"/>
  <c r="B51" i="3"/>
  <c r="G51" i="3"/>
  <c r="L51" i="3"/>
  <c r="B52" i="3"/>
  <c r="G52" i="3"/>
  <c r="L52" i="3"/>
  <c r="B53" i="3"/>
  <c r="G53" i="3"/>
  <c r="L53" i="3"/>
  <c r="B54" i="3"/>
  <c r="G54" i="3"/>
  <c r="L54" i="3"/>
  <c r="B55" i="3"/>
  <c r="G55" i="3"/>
  <c r="L55" i="3"/>
  <c r="B56" i="3"/>
  <c r="G56" i="3"/>
  <c r="L56" i="3"/>
  <c r="B57" i="3"/>
  <c r="G57" i="3"/>
  <c r="L57" i="3"/>
  <c r="B58" i="3"/>
  <c r="G58" i="3"/>
  <c r="L58" i="3"/>
  <c r="J6" i="4"/>
  <c r="J3" i="4"/>
  <c r="E29" i="4"/>
  <c r="D6" i="4"/>
  <c r="D9" i="4"/>
  <c r="D14" i="4"/>
  <c r="J14" i="4"/>
  <c r="J12" i="4"/>
  <c r="P8" i="4"/>
  <c r="J13" i="4"/>
  <c r="J9" i="4"/>
  <c r="P10" i="4"/>
  <c r="K36" i="4"/>
  <c r="J36" i="4" s="1"/>
  <c r="M51" i="4"/>
  <c r="O51" i="4"/>
  <c r="Q51" i="4"/>
  <c r="G50" i="4"/>
  <c r="I50" i="4"/>
  <c r="K50" i="4"/>
  <c r="A49" i="4"/>
  <c r="C49" i="4"/>
  <c r="E49" i="4"/>
  <c r="M47" i="4"/>
  <c r="O47" i="4"/>
  <c r="Q47" i="4"/>
  <c r="G46" i="4"/>
  <c r="I46" i="4"/>
  <c r="K46" i="4"/>
  <c r="A45" i="4"/>
  <c r="C45" i="4"/>
  <c r="E45" i="4"/>
  <c r="M43" i="4"/>
  <c r="O43" i="4"/>
  <c r="Q43" i="4"/>
  <c r="L49" i="3"/>
  <c r="G42" i="4"/>
  <c r="I42" i="4"/>
  <c r="K42" i="4"/>
  <c r="G48" i="3"/>
  <c r="A41" i="4"/>
  <c r="C41" i="4"/>
  <c r="E41" i="4"/>
  <c r="B47" i="3"/>
  <c r="M39" i="4"/>
  <c r="O39" i="4"/>
  <c r="Q39" i="4"/>
  <c r="L45" i="3"/>
  <c r="G38" i="4"/>
  <c r="I38" i="4"/>
  <c r="K38" i="4"/>
  <c r="G44" i="3"/>
  <c r="K37" i="4"/>
  <c r="G42" i="3"/>
  <c r="G52" i="4"/>
  <c r="I52" i="4"/>
  <c r="K52" i="4"/>
  <c r="A51" i="4"/>
  <c r="C51" i="4"/>
  <c r="E51" i="4"/>
  <c r="M49" i="4"/>
  <c r="O49" i="4"/>
  <c r="Q49" i="4"/>
  <c r="G48" i="4"/>
  <c r="I48" i="4"/>
  <c r="K48" i="4"/>
  <c r="A47" i="4"/>
  <c r="C47" i="4"/>
  <c r="E47" i="4"/>
  <c r="M45" i="4"/>
  <c r="O45" i="4"/>
  <c r="Q45" i="4"/>
  <c r="G44" i="4"/>
  <c r="I44" i="4"/>
  <c r="K44" i="4"/>
  <c r="G50" i="3"/>
  <c r="A43" i="4"/>
  <c r="C43" i="4"/>
  <c r="E43" i="4"/>
  <c r="B49" i="3"/>
  <c r="M41" i="4"/>
  <c r="O41" i="4"/>
  <c r="Q41" i="4"/>
  <c r="L47" i="3"/>
  <c r="G40" i="4"/>
  <c r="I40" i="4"/>
  <c r="K40" i="4"/>
  <c r="G46" i="3"/>
  <c r="A39" i="4"/>
  <c r="C39" i="4"/>
  <c r="E39" i="4"/>
  <c r="B45" i="3"/>
  <c r="A36" i="4"/>
  <c r="C36" i="4"/>
  <c r="E36" i="4"/>
  <c r="D36" i="4"/>
  <c r="A32" i="4"/>
  <c r="C32" i="4"/>
  <c r="E32" i="4"/>
  <c r="P9" i="4"/>
  <c r="A38" i="4"/>
  <c r="C38" i="4"/>
  <c r="E38" i="4"/>
  <c r="M36" i="4"/>
  <c r="O36" i="4"/>
  <c r="Q36" i="4"/>
  <c r="A34" i="4"/>
  <c r="C34" i="4"/>
  <c r="E34" i="4"/>
  <c r="D32" i="4"/>
  <c r="E30" i="4"/>
  <c r="D30" i="4"/>
  <c r="D20" i="4"/>
  <c r="C27" i="4"/>
  <c r="C29" i="4"/>
  <c r="D24" i="4"/>
  <c r="D28" i="4"/>
  <c r="C30" i="4"/>
  <c r="A30" i="4"/>
  <c r="D25" i="4"/>
  <c r="D16" i="4"/>
  <c r="D29" i="4"/>
  <c r="A29" i="4"/>
  <c r="D27" i="4"/>
  <c r="A27" i="4"/>
  <c r="C28" i="4"/>
  <c r="A28" i="4"/>
  <c r="C26" i="4"/>
  <c r="A26" i="4"/>
  <c r="J27" i="4"/>
  <c r="J24" i="4"/>
  <c r="J35" i="4"/>
  <c r="J33" i="4"/>
  <c r="J32" i="4"/>
  <c r="J31" i="4"/>
  <c r="P29" i="4"/>
  <c r="P34" i="4"/>
  <c r="P25" i="4"/>
  <c r="P35" i="4" l="1"/>
  <c r="P18" i="4"/>
  <c r="P16" i="4"/>
  <c r="J28" i="4"/>
  <c r="P33" i="4"/>
  <c r="P31" i="4"/>
  <c r="P30" i="4"/>
  <c r="P27" i="4"/>
  <c r="P26" i="4"/>
  <c r="P24" i="4"/>
  <c r="P23" i="4"/>
  <c r="P21" i="4"/>
  <c r="P19" i="4"/>
  <c r="P17" i="4"/>
  <c r="P15" i="4"/>
  <c r="P14" i="4"/>
  <c r="P12" i="4"/>
  <c r="P11" i="4"/>
  <c r="P7" i="4"/>
  <c r="P6" i="4"/>
  <c r="P5" i="4"/>
  <c r="P4" i="4"/>
  <c r="J37" i="4"/>
  <c r="J34" i="4"/>
  <c r="J30" i="4"/>
  <c r="J29" i="4"/>
  <c r="J26" i="4"/>
  <c r="J23" i="4"/>
  <c r="J22" i="4"/>
  <c r="J21" i="4"/>
  <c r="J20" i="4"/>
  <c r="J19" i="4"/>
  <c r="J18" i="4"/>
  <c r="J16" i="4"/>
  <c r="J15" i="4"/>
  <c r="J10" i="4"/>
  <c r="J8" i="4"/>
  <c r="J5" i="4"/>
  <c r="J4" i="4"/>
  <c r="D22" i="4"/>
  <c r="D18" i="4"/>
  <c r="D15" i="4"/>
  <c r="D13" i="4"/>
  <c r="D12" i="4"/>
  <c r="D7" i="4"/>
  <c r="D5" i="4"/>
  <c r="D11" i="4"/>
  <c r="D4" i="4"/>
  <c r="P3" i="4"/>
  <c r="Q52" i="4"/>
  <c r="O52" i="4"/>
  <c r="K51" i="4"/>
  <c r="I51" i="4"/>
  <c r="E50" i="4"/>
  <c r="C50" i="4"/>
  <c r="Q48" i="4"/>
  <c r="O48" i="4"/>
  <c r="K47" i="4"/>
  <c r="I47" i="4"/>
  <c r="E46" i="4"/>
  <c r="C46" i="4"/>
  <c r="Q44" i="4"/>
  <c r="O44" i="4"/>
  <c r="K43" i="4"/>
  <c r="I43" i="4"/>
  <c r="E42" i="4"/>
  <c r="C42" i="4"/>
  <c r="Q40" i="4"/>
  <c r="O40" i="4"/>
  <c r="K39" i="4"/>
  <c r="I36" i="4" s="1"/>
  <c r="G36" i="4" s="1"/>
  <c r="I39" i="4"/>
  <c r="Q37" i="4"/>
  <c r="O35" i="4" s="1"/>
  <c r="M35" i="4" s="1"/>
  <c r="O37" i="4"/>
  <c r="E37" i="4"/>
  <c r="C37" i="4"/>
  <c r="P32" i="4"/>
  <c r="E31" i="4"/>
  <c r="C31" i="4"/>
  <c r="P28" i="4"/>
  <c r="D21" i="4"/>
  <c r="P20" i="4"/>
  <c r="J17" i="4"/>
  <c r="D17" i="4"/>
  <c r="D26" i="4"/>
  <c r="D23" i="4"/>
  <c r="D19" i="4"/>
  <c r="D10" i="4"/>
  <c r="D8" i="4"/>
  <c r="D3" i="4"/>
  <c r="C3" i="4" l="1"/>
  <c r="O5" i="4"/>
  <c r="M5" i="4" s="1"/>
  <c r="O4" i="4"/>
  <c r="M4" i="4" s="1"/>
  <c r="O16" i="4"/>
  <c r="M16" i="4" s="1"/>
  <c r="O18" i="4"/>
  <c r="M18" i="4" s="1"/>
  <c r="O12" i="4"/>
  <c r="O14" i="4"/>
  <c r="M14" i="4" s="1"/>
  <c r="O15" i="4"/>
  <c r="O8" i="4"/>
  <c r="M8" i="4" s="1"/>
  <c r="O21" i="4"/>
  <c r="O23" i="4"/>
  <c r="O25" i="4"/>
  <c r="M25" i="4" s="1"/>
  <c r="O28" i="4"/>
  <c r="M28" i="4" s="1"/>
  <c r="O31" i="4"/>
  <c r="M31" i="4" s="1"/>
  <c r="O34" i="4"/>
  <c r="M34" i="4" s="1"/>
  <c r="O3" i="4"/>
  <c r="M3" i="4" s="1"/>
  <c r="O6" i="4"/>
  <c r="M6" i="4" s="1"/>
  <c r="M12" i="4"/>
  <c r="M15" i="4"/>
  <c r="O10" i="4"/>
  <c r="M10" i="4" s="1"/>
  <c r="O19" i="4"/>
  <c r="M19" i="4" s="1"/>
  <c r="O17" i="4"/>
  <c r="M17" i="4" s="1"/>
  <c r="O9" i="4"/>
  <c r="M9" i="4" s="1"/>
  <c r="O11" i="4"/>
  <c r="O7" i="4"/>
  <c r="M7" i="4" s="1"/>
  <c r="O13" i="4"/>
  <c r="M13" i="4" s="1"/>
  <c r="O20" i="4"/>
  <c r="M20" i="4" s="1"/>
  <c r="O22" i="4"/>
  <c r="M22" i="4" s="1"/>
  <c r="O24" i="4"/>
  <c r="M24" i="4" s="1"/>
  <c r="O26" i="4"/>
  <c r="O27" i="4"/>
  <c r="M27" i="4" s="1"/>
  <c r="O29" i="4"/>
  <c r="M29" i="4" s="1"/>
  <c r="O30" i="4"/>
  <c r="O32" i="4"/>
  <c r="M32" i="4" s="1"/>
  <c r="O33" i="4"/>
  <c r="M33" i="4" s="1"/>
  <c r="I10" i="4"/>
  <c r="G10" i="4" s="1"/>
  <c r="I5" i="4"/>
  <c r="I4" i="4"/>
  <c r="G4" i="4" s="1"/>
  <c r="I3" i="4"/>
  <c r="G3" i="4" s="1"/>
  <c r="I6" i="4"/>
  <c r="G6" i="4" s="1"/>
  <c r="I14" i="4"/>
  <c r="G14" i="4" s="1"/>
  <c r="I16" i="4"/>
  <c r="G16" i="4" s="1"/>
  <c r="I13" i="4"/>
  <c r="G13" i="4" s="1"/>
  <c r="I20" i="4"/>
  <c r="G20" i="4" s="1"/>
  <c r="I18" i="4"/>
  <c r="G18" i="4" s="1"/>
  <c r="I17" i="4"/>
  <c r="I21" i="4"/>
  <c r="I23" i="4"/>
  <c r="G23" i="4" s="1"/>
  <c r="I26" i="4"/>
  <c r="I27" i="4"/>
  <c r="G27" i="4" s="1"/>
  <c r="I29" i="4"/>
  <c r="I31" i="4"/>
  <c r="G31" i="4" s="1"/>
  <c r="I30" i="4"/>
  <c r="I35" i="4"/>
  <c r="G35" i="4" s="1"/>
  <c r="I37" i="4"/>
  <c r="G37" i="4" s="1"/>
  <c r="G17" i="4"/>
  <c r="I8" i="4"/>
  <c r="G8" i="4" s="1"/>
  <c r="I9" i="4"/>
  <c r="G9" i="4" s="1"/>
  <c r="I7" i="4"/>
  <c r="G7" i="4" s="1"/>
  <c r="I11" i="4"/>
  <c r="G11" i="4" s="1"/>
  <c r="I15" i="4"/>
  <c r="I12" i="4"/>
  <c r="G12" i="4" s="1"/>
  <c r="I19" i="4"/>
  <c r="G19" i="4" s="1"/>
  <c r="I22" i="4"/>
  <c r="G22" i="4" s="1"/>
  <c r="I25" i="4"/>
  <c r="G25" i="4" s="1"/>
  <c r="I24" i="4"/>
  <c r="G24" i="4" s="1"/>
  <c r="I28" i="4"/>
  <c r="G28" i="4" s="1"/>
  <c r="I33" i="4"/>
  <c r="G33" i="4" s="1"/>
  <c r="I32" i="4"/>
  <c r="G32" i="4" s="1"/>
  <c r="I34" i="4"/>
  <c r="G34" i="4" s="1"/>
  <c r="A3" i="4"/>
  <c r="C20" i="4"/>
  <c r="A20" i="4" s="1"/>
  <c r="C8" i="4"/>
  <c r="A8" i="4" s="1"/>
  <c r="C17" i="4"/>
  <c r="A17" i="4" s="1"/>
  <c r="C9" i="4"/>
  <c r="A9" i="4" s="1"/>
  <c r="C12" i="4"/>
  <c r="C7" i="4"/>
  <c r="A7" i="4" s="1"/>
  <c r="C23" i="4"/>
  <c r="A23" i="4" s="1"/>
  <c r="C24" i="4"/>
  <c r="A24" i="4" s="1"/>
  <c r="C16" i="4"/>
  <c r="A16" i="4" s="1"/>
  <c r="C10" i="4"/>
  <c r="A10" i="4" s="1"/>
  <c r="C13" i="4"/>
  <c r="A13" i="4" s="1"/>
  <c r="C6" i="4"/>
  <c r="A6" i="4" s="1"/>
  <c r="C22" i="4"/>
  <c r="A22" i="4" s="1"/>
  <c r="C11" i="4"/>
  <c r="A11" i="4" s="1"/>
  <c r="C18" i="4"/>
  <c r="C21" i="4"/>
  <c r="A21" i="4" s="1"/>
  <c r="C25" i="4"/>
  <c r="A25" i="4" s="1"/>
  <c r="C14" i="4"/>
  <c r="A14" i="4" s="1"/>
  <c r="C19" i="4"/>
  <c r="A19" i="4" s="1"/>
  <c r="C15" i="4"/>
  <c r="C4" i="4"/>
  <c r="A4" i="4" s="1"/>
  <c r="C5" i="4"/>
  <c r="A5" i="4" s="1"/>
  <c r="A12" i="4"/>
  <c r="A15" i="4"/>
  <c r="A18" i="4"/>
  <c r="M30" i="4"/>
  <c r="M11" i="4"/>
  <c r="M26" i="4"/>
  <c r="M23" i="4"/>
  <c r="M21" i="4"/>
  <c r="G30" i="4"/>
  <c r="G29" i="4"/>
  <c r="G26" i="4"/>
  <c r="G21" i="4"/>
  <c r="G15" i="4"/>
  <c r="G5" i="4"/>
  <c r="D10" i="3"/>
  <c r="C10" i="3"/>
  <c r="N10" i="3" l="1"/>
  <c r="M10" i="3"/>
  <c r="M12" i="3"/>
  <c r="M16" i="3"/>
  <c r="M20" i="3"/>
  <c r="M24" i="3"/>
  <c r="M28" i="3"/>
  <c r="M32" i="3"/>
  <c r="M36" i="3"/>
  <c r="M40" i="3"/>
  <c r="N12" i="3"/>
  <c r="N16" i="3"/>
  <c r="N20" i="3"/>
  <c r="N24" i="3"/>
  <c r="O24" i="3" s="1"/>
  <c r="N28" i="3"/>
  <c r="N32" i="3"/>
  <c r="O32" i="3" s="1"/>
  <c r="N36" i="3"/>
  <c r="N40" i="3"/>
  <c r="O40" i="3" s="1"/>
  <c r="N49" i="3"/>
  <c r="O49" i="3" s="1"/>
  <c r="N56" i="3"/>
  <c r="O56" i="3" s="1"/>
  <c r="N52" i="3"/>
  <c r="O52" i="3" s="1"/>
  <c r="N46" i="3"/>
  <c r="O46" i="3" s="1"/>
  <c r="N41" i="3"/>
  <c r="M57" i="3"/>
  <c r="M53" i="3"/>
  <c r="M48" i="3"/>
  <c r="M43" i="3"/>
  <c r="M13" i="3"/>
  <c r="M17" i="3"/>
  <c r="M21" i="3"/>
  <c r="M25" i="3"/>
  <c r="M29" i="3"/>
  <c r="M33" i="3"/>
  <c r="M37" i="3"/>
  <c r="N9" i="3"/>
  <c r="N13" i="3"/>
  <c r="O13" i="3" s="1"/>
  <c r="N17" i="3"/>
  <c r="O17" i="3" s="1"/>
  <c r="N21" i="3"/>
  <c r="O21" i="3" s="1"/>
  <c r="N25" i="3"/>
  <c r="O25" i="3" s="1"/>
  <c r="N29" i="3"/>
  <c r="O29" i="3" s="1"/>
  <c r="N33" i="3"/>
  <c r="O33" i="3" s="1"/>
  <c r="N37" i="3"/>
  <c r="O37" i="3" s="1"/>
  <c r="M9" i="3"/>
  <c r="M49" i="3"/>
  <c r="M56" i="3"/>
  <c r="M52" i="3"/>
  <c r="M46" i="3"/>
  <c r="M41" i="3"/>
  <c r="N57" i="3"/>
  <c r="O57" i="3" s="1"/>
  <c r="N53" i="3"/>
  <c r="O53" i="3" s="1"/>
  <c r="N48" i="3"/>
  <c r="O48" i="3" s="1"/>
  <c r="N43" i="3"/>
  <c r="O43" i="3" s="1"/>
  <c r="M14" i="3"/>
  <c r="M18" i="3"/>
  <c r="M22" i="3"/>
  <c r="M26" i="3"/>
  <c r="M30" i="3"/>
  <c r="M34" i="3"/>
  <c r="M38" i="3"/>
  <c r="N14" i="3"/>
  <c r="O14" i="3" s="1"/>
  <c r="N18" i="3"/>
  <c r="N22" i="3"/>
  <c r="N26" i="3"/>
  <c r="N30" i="3"/>
  <c r="N34" i="3"/>
  <c r="N38" i="3"/>
  <c r="N45" i="3"/>
  <c r="O45" i="3" s="1"/>
  <c r="N58" i="3"/>
  <c r="O58" i="3" s="1"/>
  <c r="N54" i="3"/>
  <c r="O54" i="3" s="1"/>
  <c r="N50" i="3"/>
  <c r="O50" i="3" s="1"/>
  <c r="N42" i="3"/>
  <c r="O42" i="3" s="1"/>
  <c r="M47" i="3"/>
  <c r="M55" i="3"/>
  <c r="M51" i="3"/>
  <c r="M44" i="3"/>
  <c r="M11" i="3"/>
  <c r="M15" i="3"/>
  <c r="M19" i="3"/>
  <c r="M23" i="3"/>
  <c r="M27" i="3"/>
  <c r="M31" i="3"/>
  <c r="M35" i="3"/>
  <c r="M39" i="3"/>
  <c r="N11" i="3"/>
  <c r="O11" i="3" s="1"/>
  <c r="N15" i="3"/>
  <c r="N19" i="3"/>
  <c r="O19" i="3" s="1"/>
  <c r="N23" i="3"/>
  <c r="O23" i="3" s="1"/>
  <c r="N27" i="3"/>
  <c r="O27" i="3" s="1"/>
  <c r="N31" i="3"/>
  <c r="O31" i="3" s="1"/>
  <c r="N35" i="3"/>
  <c r="O35" i="3" s="1"/>
  <c r="N39" i="3"/>
  <c r="O39" i="3" s="1"/>
  <c r="M45" i="3"/>
  <c r="M58" i="3"/>
  <c r="M54" i="3"/>
  <c r="M50" i="3"/>
  <c r="M42" i="3"/>
  <c r="N47" i="3"/>
  <c r="O47" i="3" s="1"/>
  <c r="N55" i="3"/>
  <c r="O55" i="3" s="1"/>
  <c r="N51" i="3"/>
  <c r="O51" i="3" s="1"/>
  <c r="N44" i="3"/>
  <c r="O44" i="3" s="1"/>
  <c r="I10" i="3"/>
  <c r="H56" i="3"/>
  <c r="H48" i="3"/>
  <c r="H51" i="3"/>
  <c r="H11" i="3"/>
  <c r="H15" i="3"/>
  <c r="H19" i="3"/>
  <c r="H23" i="3"/>
  <c r="H27" i="3"/>
  <c r="H31" i="3"/>
  <c r="H35" i="3"/>
  <c r="H39" i="3"/>
  <c r="I13" i="3"/>
  <c r="I17" i="3"/>
  <c r="I21" i="3"/>
  <c r="I25" i="3"/>
  <c r="I29" i="3"/>
  <c r="I33" i="3"/>
  <c r="I37" i="3"/>
  <c r="H43" i="3"/>
  <c r="I55" i="3"/>
  <c r="J55" i="3" s="1"/>
  <c r="I51" i="3"/>
  <c r="J51" i="3" s="1"/>
  <c r="I47" i="3"/>
  <c r="J47" i="3" s="1"/>
  <c r="H41" i="3"/>
  <c r="I43" i="3"/>
  <c r="H58" i="3"/>
  <c r="H47" i="3"/>
  <c r="H53" i="3"/>
  <c r="H12" i="3"/>
  <c r="H16" i="3"/>
  <c r="H20" i="3"/>
  <c r="H24" i="3"/>
  <c r="H28" i="3"/>
  <c r="H32" i="3"/>
  <c r="H36" i="3"/>
  <c r="I12" i="3"/>
  <c r="I16" i="3"/>
  <c r="I20" i="3"/>
  <c r="I24" i="3"/>
  <c r="I28" i="3"/>
  <c r="I32" i="3"/>
  <c r="I36" i="3"/>
  <c r="H44" i="3"/>
  <c r="I56" i="3"/>
  <c r="J56" i="3" s="1"/>
  <c r="I52" i="3"/>
  <c r="J52" i="3" s="1"/>
  <c r="I44" i="3"/>
  <c r="J44" i="3" s="1"/>
  <c r="H40" i="3"/>
  <c r="H52" i="3"/>
  <c r="H55" i="3"/>
  <c r="H45" i="3"/>
  <c r="H13" i="3"/>
  <c r="H17" i="3"/>
  <c r="H21" i="3"/>
  <c r="H25" i="3"/>
  <c r="H29" i="3"/>
  <c r="H33" i="3"/>
  <c r="H37" i="3"/>
  <c r="I11" i="3"/>
  <c r="I15" i="3"/>
  <c r="I19" i="3"/>
  <c r="I23" i="3"/>
  <c r="I27" i="3"/>
  <c r="I31" i="3"/>
  <c r="I35" i="3"/>
  <c r="I39" i="3"/>
  <c r="I57" i="3"/>
  <c r="J57" i="3" s="1"/>
  <c r="I53" i="3"/>
  <c r="J53" i="3" s="1"/>
  <c r="I49" i="3"/>
  <c r="J49" i="3" s="1"/>
  <c r="I45" i="3"/>
  <c r="J45" i="3" s="1"/>
  <c r="I40" i="3"/>
  <c r="H50" i="3"/>
  <c r="H54" i="3"/>
  <c r="H57" i="3"/>
  <c r="H49" i="3"/>
  <c r="H14" i="3"/>
  <c r="H18" i="3"/>
  <c r="H22" i="3"/>
  <c r="H26" i="3"/>
  <c r="H30" i="3"/>
  <c r="H34" i="3"/>
  <c r="H38" i="3"/>
  <c r="I14" i="3"/>
  <c r="I18" i="3"/>
  <c r="I22" i="3"/>
  <c r="I26" i="3"/>
  <c r="I30" i="3"/>
  <c r="I34" i="3"/>
  <c r="I38" i="3"/>
  <c r="I58" i="3"/>
  <c r="J58" i="3" s="1"/>
  <c r="I54" i="3"/>
  <c r="J54" i="3" s="1"/>
  <c r="I50" i="3"/>
  <c r="J50" i="3" s="1"/>
  <c r="I46" i="3"/>
  <c r="J46" i="3" s="1"/>
  <c r="H42" i="3"/>
  <c r="I41" i="3"/>
  <c r="I48" i="3"/>
  <c r="J48" i="3" s="1"/>
  <c r="H46" i="3"/>
  <c r="I9" i="3"/>
  <c r="H10" i="3"/>
  <c r="H9" i="3"/>
  <c r="D12" i="3"/>
  <c r="D16" i="3"/>
  <c r="D20" i="3"/>
  <c r="D24" i="3"/>
  <c r="D28" i="3"/>
  <c r="E28" i="3" s="1"/>
  <c r="D32" i="3"/>
  <c r="E32" i="3" s="1"/>
  <c r="D36" i="3"/>
  <c r="E36" i="3" s="1"/>
  <c r="D40" i="3"/>
  <c r="E40" i="3" s="1"/>
  <c r="D44" i="3"/>
  <c r="E44" i="3" s="1"/>
  <c r="D48" i="3"/>
  <c r="E48" i="3" s="1"/>
  <c r="D52" i="3"/>
  <c r="E52" i="3" s="1"/>
  <c r="D56" i="3"/>
  <c r="E56" i="3" s="1"/>
  <c r="C14" i="3"/>
  <c r="C18" i="3"/>
  <c r="C22" i="3"/>
  <c r="C26" i="3"/>
  <c r="C30" i="3"/>
  <c r="C34" i="3"/>
  <c r="C38" i="3"/>
  <c r="C42" i="3"/>
  <c r="C46" i="3"/>
  <c r="C50" i="3"/>
  <c r="C54" i="3"/>
  <c r="C58" i="3"/>
  <c r="D13" i="3"/>
  <c r="D17" i="3"/>
  <c r="D21" i="3"/>
  <c r="D25" i="3"/>
  <c r="D29" i="3"/>
  <c r="D33" i="3"/>
  <c r="E33" i="3" s="1"/>
  <c r="D37" i="3"/>
  <c r="E37" i="3" s="1"/>
  <c r="D41" i="3"/>
  <c r="E41" i="3" s="1"/>
  <c r="D45" i="3"/>
  <c r="E45" i="3" s="1"/>
  <c r="D49" i="3"/>
  <c r="E49" i="3" s="1"/>
  <c r="D53" i="3"/>
  <c r="E53" i="3" s="1"/>
  <c r="D57" i="3"/>
  <c r="E57" i="3" s="1"/>
  <c r="C11" i="3"/>
  <c r="C15" i="3"/>
  <c r="C19" i="3"/>
  <c r="C23" i="3"/>
  <c r="C27" i="3"/>
  <c r="C31" i="3"/>
  <c r="C35" i="3"/>
  <c r="C43" i="3"/>
  <c r="C55" i="3"/>
  <c r="D14" i="3"/>
  <c r="D18" i="3"/>
  <c r="E18" i="3" s="1"/>
  <c r="D22" i="3"/>
  <c r="D26" i="3"/>
  <c r="E26" i="3" s="1"/>
  <c r="D30" i="3"/>
  <c r="D34" i="3"/>
  <c r="E34" i="3" s="1"/>
  <c r="D38" i="3"/>
  <c r="E38" i="3" s="1"/>
  <c r="D42" i="3"/>
  <c r="E42" i="3" s="1"/>
  <c r="D46" i="3"/>
  <c r="E46" i="3" s="1"/>
  <c r="D50" i="3"/>
  <c r="E50" i="3" s="1"/>
  <c r="D54" i="3"/>
  <c r="E54" i="3" s="1"/>
  <c r="D58" i="3"/>
  <c r="E58" i="3" s="1"/>
  <c r="C12" i="3"/>
  <c r="C16" i="3"/>
  <c r="C20" i="3"/>
  <c r="C24" i="3"/>
  <c r="C28" i="3"/>
  <c r="C32" i="3"/>
  <c r="C36" i="3"/>
  <c r="C40" i="3"/>
  <c r="C44" i="3"/>
  <c r="C48" i="3"/>
  <c r="C52" i="3"/>
  <c r="C56" i="3"/>
  <c r="D11" i="3"/>
  <c r="D15" i="3"/>
  <c r="E15" i="3" s="1"/>
  <c r="D19" i="3"/>
  <c r="D23" i="3"/>
  <c r="D27" i="3"/>
  <c r="D31" i="3"/>
  <c r="E31" i="3" s="1"/>
  <c r="D35" i="3"/>
  <c r="E35" i="3" s="1"/>
  <c r="D39" i="3"/>
  <c r="E39" i="3" s="1"/>
  <c r="D43" i="3"/>
  <c r="E43" i="3" s="1"/>
  <c r="D47" i="3"/>
  <c r="E47" i="3" s="1"/>
  <c r="D51" i="3"/>
  <c r="E51" i="3" s="1"/>
  <c r="D55" i="3"/>
  <c r="E55" i="3" s="1"/>
  <c r="D9" i="3"/>
  <c r="C13" i="3"/>
  <c r="C17" i="3"/>
  <c r="C21" i="3"/>
  <c r="C25" i="3"/>
  <c r="C29" i="3"/>
  <c r="C33" i="3"/>
  <c r="C37" i="3"/>
  <c r="C41" i="3"/>
  <c r="C45" i="3"/>
  <c r="C49" i="3"/>
  <c r="C53" i="3"/>
  <c r="C57" i="3"/>
  <c r="C39" i="3"/>
  <c r="C47" i="3"/>
  <c r="C51" i="3"/>
  <c r="C9" i="3"/>
  <c r="O41" i="3"/>
  <c r="O38" i="3"/>
  <c r="O36" i="3"/>
  <c r="O34" i="3"/>
  <c r="O30" i="3"/>
  <c r="O28" i="3"/>
  <c r="O26" i="3"/>
  <c r="O22" i="3"/>
  <c r="O20" i="3"/>
  <c r="O15" i="3"/>
  <c r="O18" i="3"/>
  <c r="O16" i="3"/>
  <c r="O12" i="3"/>
  <c r="O10" i="3"/>
  <c r="I42" i="3"/>
  <c r="J42" i="3" s="1"/>
  <c r="E30" i="3"/>
  <c r="E27" i="3"/>
  <c r="E25" i="3"/>
  <c r="E24" i="3"/>
  <c r="E22" i="3"/>
  <c r="E17" i="3"/>
  <c r="E14" i="3"/>
  <c r="E11" i="3"/>
  <c r="E10" i="3"/>
  <c r="J41" i="3" l="1"/>
  <c r="J38" i="3"/>
  <c r="J30" i="3"/>
  <c r="J22" i="3"/>
  <c r="J14" i="3"/>
  <c r="J40" i="3"/>
  <c r="J35" i="3"/>
  <c r="J27" i="3"/>
  <c r="J19" i="3"/>
  <c r="J11" i="3"/>
  <c r="J36" i="3"/>
  <c r="J28" i="3"/>
  <c r="J20" i="3"/>
  <c r="J12" i="3"/>
  <c r="J33" i="3"/>
  <c r="J25" i="3"/>
  <c r="J17" i="3"/>
  <c r="J34" i="3"/>
  <c r="J26" i="3"/>
  <c r="J18" i="3"/>
  <c r="J39" i="3"/>
  <c r="J31" i="3"/>
  <c r="J23" i="3"/>
  <c r="J15" i="3"/>
  <c r="J32" i="3"/>
  <c r="J24" i="3"/>
  <c r="J16" i="3"/>
  <c r="J43" i="3"/>
  <c r="J37" i="3"/>
  <c r="J29" i="3"/>
  <c r="J21" i="3"/>
  <c r="J13" i="3"/>
  <c r="J10" i="3"/>
  <c r="E19" i="3"/>
  <c r="E16" i="3"/>
  <c r="E23" i="3"/>
  <c r="E29" i="3"/>
  <c r="E21" i="3"/>
  <c r="E13" i="3"/>
  <c r="E20" i="3"/>
  <c r="E12" i="3"/>
</calcChain>
</file>

<file path=xl/sharedStrings.xml><?xml version="1.0" encoding="utf-8"?>
<sst xmlns="http://schemas.openxmlformats.org/spreadsheetml/2006/main" count="248" uniqueCount="130">
  <si>
    <t>Pos</t>
  </si>
  <si>
    <t>Ptos</t>
  </si>
  <si>
    <t>MotoGP</t>
  </si>
  <si>
    <t>Moto2</t>
  </si>
  <si>
    <t>Moto3</t>
  </si>
  <si>
    <t>Nº</t>
  </si>
  <si>
    <t>Piloto</t>
  </si>
  <si>
    <t>PILOTOS</t>
  </si>
  <si>
    <t>PILOTO</t>
  </si>
  <si>
    <t>PTOS</t>
  </si>
  <si>
    <t>MOTOGP</t>
  </si>
  <si>
    <t>MOTO2</t>
  </si>
  <si>
    <t>MOTO3</t>
  </si>
  <si>
    <t>Hoja realizada por IvanCha http://trabajosenexcel.blogspot.com</t>
  </si>
  <si>
    <t>RK</t>
  </si>
  <si>
    <t>RKPTS</t>
  </si>
  <si>
    <t>FACTOR</t>
  </si>
  <si>
    <t xml:space="preserve">  CLASIFICACIONES</t>
  </si>
  <si>
    <t>Dif 1º</t>
  </si>
  <si>
    <t>-</t>
  </si>
  <si>
    <t xml:space="preserve">  RESULTADOS TEMPORADA</t>
  </si>
  <si>
    <r>
      <t xml:space="preserve">GP QATAR </t>
    </r>
    <r>
      <rPr>
        <b/>
        <sz val="16"/>
        <rFont val="Arial"/>
        <family val="2"/>
      </rPr>
      <t>(23 Marzo)</t>
    </r>
  </si>
  <si>
    <r>
      <t xml:space="preserve">GP DE LAS AMERICAS </t>
    </r>
    <r>
      <rPr>
        <b/>
        <sz val="16"/>
        <rFont val="Arial"/>
        <family val="2"/>
      </rPr>
      <t>(13 Abril)</t>
    </r>
  </si>
  <si>
    <r>
      <t xml:space="preserve">GP ARGENTINA </t>
    </r>
    <r>
      <rPr>
        <b/>
        <sz val="16"/>
        <rFont val="Arial"/>
        <family val="2"/>
      </rPr>
      <t>(27 Abril)</t>
    </r>
  </si>
  <si>
    <r>
      <t xml:space="preserve">GP ESPAÑA </t>
    </r>
    <r>
      <rPr>
        <b/>
        <sz val="16"/>
        <rFont val="Arial"/>
        <family val="2"/>
      </rPr>
      <t>(4 Mayo)</t>
    </r>
  </si>
  <si>
    <r>
      <t xml:space="preserve">GP FRANCIA </t>
    </r>
    <r>
      <rPr>
        <b/>
        <sz val="16"/>
        <rFont val="Arial"/>
        <family val="2"/>
      </rPr>
      <t>(18 Mayo)</t>
    </r>
  </si>
  <si>
    <r>
      <t xml:space="preserve">GP ITALIA </t>
    </r>
    <r>
      <rPr>
        <b/>
        <sz val="16"/>
        <rFont val="Arial"/>
        <family val="2"/>
      </rPr>
      <t>(1 Junio)</t>
    </r>
  </si>
  <si>
    <r>
      <t xml:space="preserve">GP CATALUNYA </t>
    </r>
    <r>
      <rPr>
        <b/>
        <sz val="16"/>
        <rFont val="Arial"/>
        <family val="2"/>
      </rPr>
      <t>(15 Junio)</t>
    </r>
  </si>
  <si>
    <r>
      <t xml:space="preserve">GP HOLANDA </t>
    </r>
    <r>
      <rPr>
        <b/>
        <sz val="16"/>
        <rFont val="Arial"/>
        <family val="2"/>
      </rPr>
      <t>(28 Julio)</t>
    </r>
  </si>
  <si>
    <r>
      <t xml:space="preserve">GP ALEMANIA </t>
    </r>
    <r>
      <rPr>
        <b/>
        <sz val="16"/>
        <rFont val="Arial"/>
        <family val="2"/>
      </rPr>
      <t>(13 Julio)</t>
    </r>
  </si>
  <si>
    <r>
      <t xml:space="preserve">GP INDIANAPOLIS </t>
    </r>
    <r>
      <rPr>
        <b/>
        <sz val="16"/>
        <rFont val="Arial"/>
        <family val="2"/>
      </rPr>
      <t>(10 Agosto)</t>
    </r>
  </si>
  <si>
    <r>
      <t xml:space="preserve">GP REP. CHECA </t>
    </r>
    <r>
      <rPr>
        <b/>
        <sz val="16"/>
        <rFont val="Arial"/>
        <family val="2"/>
      </rPr>
      <t>(17 Agosto)</t>
    </r>
  </si>
  <si>
    <r>
      <t xml:space="preserve">GP INGLATERRA </t>
    </r>
    <r>
      <rPr>
        <b/>
        <sz val="16"/>
        <rFont val="Arial"/>
        <family val="2"/>
      </rPr>
      <t>(31 Agosto)</t>
    </r>
  </si>
  <si>
    <r>
      <t xml:space="preserve">GP SAN MARINO </t>
    </r>
    <r>
      <rPr>
        <b/>
        <sz val="16"/>
        <rFont val="Arial"/>
        <family val="2"/>
      </rPr>
      <t>(14 Septiembre)</t>
    </r>
  </si>
  <si>
    <r>
      <t xml:space="preserve">GP ARAGÓN </t>
    </r>
    <r>
      <rPr>
        <b/>
        <sz val="16"/>
        <rFont val="Arial"/>
        <family val="2"/>
      </rPr>
      <t>(28 Septiembre)</t>
    </r>
  </si>
  <si>
    <r>
      <t xml:space="preserve">GP JAPÓN </t>
    </r>
    <r>
      <rPr>
        <b/>
        <sz val="16"/>
        <rFont val="Arial"/>
        <family val="2"/>
      </rPr>
      <t>(12 Octubre)</t>
    </r>
  </si>
  <si>
    <r>
      <t xml:space="preserve">GP AUSTRALIA </t>
    </r>
    <r>
      <rPr>
        <b/>
        <sz val="16"/>
        <rFont val="Arial"/>
        <family val="2"/>
      </rPr>
      <t>(19 Octubre)</t>
    </r>
  </si>
  <si>
    <r>
      <t xml:space="preserve">GP MALAYSIA </t>
    </r>
    <r>
      <rPr>
        <b/>
        <sz val="16"/>
        <rFont val="Arial"/>
        <family val="2"/>
      </rPr>
      <t>(26 Octubre)</t>
    </r>
  </si>
  <si>
    <r>
      <t xml:space="preserve">GP COM. VALENCIANA </t>
    </r>
    <r>
      <rPr>
        <b/>
        <sz val="16"/>
        <rFont val="Arial"/>
        <family val="2"/>
      </rPr>
      <t>(9 Noviembre)</t>
    </r>
  </si>
  <si>
    <t>Andrea DOVIZIOSO</t>
  </si>
  <si>
    <t>Colin EDWARDS</t>
  </si>
  <si>
    <t>Stefan BRADL</t>
  </si>
  <si>
    <t>Hiroshi AOYAMA</t>
  </si>
  <si>
    <t>Hector BARBERA</t>
  </si>
  <si>
    <t>Danilo PETRUCCI</t>
  </si>
  <si>
    <t>Karel ABRAHAM</t>
  </si>
  <si>
    <t>Alvaro BAUTISTA</t>
  </si>
  <si>
    <t>Broc PARKES</t>
  </si>
  <si>
    <t>Dani PEDROSA</t>
  </si>
  <si>
    <t>Andrea IANNONE</t>
  </si>
  <si>
    <t>Cal CRUTCHLOW</t>
  </si>
  <si>
    <t>Bradley SMITH</t>
  </si>
  <si>
    <t>Aleix ESPARGARO</t>
  </si>
  <si>
    <t>Pol ESPARGARO</t>
  </si>
  <si>
    <t>Scott REDDING</t>
  </si>
  <si>
    <t>Valentino ROSSI</t>
  </si>
  <si>
    <t>Mike DI MEGLIO</t>
  </si>
  <si>
    <t>Yonny HERNANDEZ</t>
  </si>
  <si>
    <t>Nicky HAYDEN</t>
  </si>
  <si>
    <t>Michael LAVERTY</t>
  </si>
  <si>
    <t>Marc MARQUEZ</t>
  </si>
  <si>
    <t>Jorge LORENZO</t>
  </si>
  <si>
    <t>Josh HERRIN</t>
  </si>
  <si>
    <t>Simone CORSI</t>
  </si>
  <si>
    <t>Randy KRUMMENACHER</t>
  </si>
  <si>
    <t>Johann ZARCO</t>
  </si>
  <si>
    <t>Lorenzo BALDASARRI</t>
  </si>
  <si>
    <t>Gino REA</t>
  </si>
  <si>
    <t>Thitipong WAROKORN</t>
  </si>
  <si>
    <t>Sandro CORTESE</t>
  </si>
  <si>
    <t>Thomas LUTHI</t>
  </si>
  <si>
    <t>Alex DE ANGELIS</t>
  </si>
  <si>
    <t>Nicolas TEROL</t>
  </si>
  <si>
    <t>Xavier SIMEON</t>
  </si>
  <si>
    <t>Franco MORBIDELLI</t>
  </si>
  <si>
    <t>Sam LOWES</t>
  </si>
  <si>
    <t>Marcel SCHROTTER</t>
  </si>
  <si>
    <t>Azlan SHAH</t>
  </si>
  <si>
    <t>Takaaki NAKAGAMI</t>
  </si>
  <si>
    <t>Mika KALLIO</t>
  </si>
  <si>
    <t>Luis SALOM</t>
  </si>
  <si>
    <t>Maverick VIÑALES</t>
  </si>
  <si>
    <t>Tetsuta NAGASHIMA</t>
  </si>
  <si>
    <t>Axel PONS</t>
  </si>
  <si>
    <t>Esteve RABAT</t>
  </si>
  <si>
    <t>Mattia PASINI</t>
  </si>
  <si>
    <t>Hafizh SYAHRIN</t>
  </si>
  <si>
    <t>Julian SIMON</t>
  </si>
  <si>
    <t>Robin MULHAUSER</t>
  </si>
  <si>
    <t>Dominique AEGERTER</t>
  </si>
  <si>
    <t>Jordi TORRES</t>
  </si>
  <si>
    <t>Alex MARIÑELARENA</t>
  </si>
  <si>
    <t>Jonas FOLGER</t>
  </si>
  <si>
    <t>Anthony WEST</t>
  </si>
  <si>
    <t>Louis ROSSI</t>
  </si>
  <si>
    <t>Roman RAMOS</t>
  </si>
  <si>
    <t>Matteo FERRARI</t>
  </si>
  <si>
    <t>Gabriel RAMOS</t>
  </si>
  <si>
    <t>Romano FENATI</t>
  </si>
  <si>
    <t>Efren VAZQUEZ</t>
  </si>
  <si>
    <t>Jack MILLER</t>
  </si>
  <si>
    <t>Scott DEROUE</t>
  </si>
  <si>
    <t>Alexis MASBOU</t>
  </si>
  <si>
    <t>Livio LOI</t>
  </si>
  <si>
    <t>Alex MARQUEZ</t>
  </si>
  <si>
    <t>John McPHEE</t>
  </si>
  <si>
    <t>Alessandro TONUCCI</t>
  </si>
  <si>
    <t>Francesco BAGNAIA</t>
  </si>
  <si>
    <t>Ana CARRASCO</t>
  </si>
  <si>
    <t>Niccolo ANTONELLI</t>
  </si>
  <si>
    <t>Niklas AJO</t>
  </si>
  <si>
    <t>Isaac VIÑALES</t>
  </si>
  <si>
    <t>Enea BASTIANINI</t>
  </si>
  <si>
    <t>Hafiq AZMI</t>
  </si>
  <si>
    <t>Brad BINDER</t>
  </si>
  <si>
    <t>Alex RINS</t>
  </si>
  <si>
    <t>Luca GRUNWALD</t>
  </si>
  <si>
    <t>Miguel OLIVEIRA</t>
  </si>
  <si>
    <t>Bryan SCHOUTEN</t>
  </si>
  <si>
    <t>Danny KENT</t>
  </si>
  <si>
    <t>Andrea LOCATELLI</t>
  </si>
  <si>
    <t>Eric GRANADO</t>
  </si>
  <si>
    <t>Juanfran GUEVARA</t>
  </si>
  <si>
    <t>Arthur SISSIS</t>
  </si>
  <si>
    <t>Zulfahmi KHAIRUDDIN</t>
  </si>
  <si>
    <t>Philipp OETTL</t>
  </si>
  <si>
    <t>Jakub KORNFEIL</t>
  </si>
  <si>
    <t>Jules DANILO</t>
  </si>
  <si>
    <t>Karel HANIKA</t>
  </si>
  <si>
    <t>Ricard CARDUS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</si>
</sst>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26"/>
      <name val="Arial"/>
      <family val="2"/>
    </font>
    <font>
      <b/>
      <sz val="16"/>
      <name val="Arial"/>
      <family val="2"/>
    </font>
    <font>
      <b/>
      <sz val="20"/>
      <color indexed="9"/>
      <name val="Arial"/>
      <family val="2"/>
    </font>
    <font>
      <b/>
      <sz val="10"/>
      <color indexed="13"/>
      <name val="Arial"/>
      <family val="2"/>
    </font>
    <font>
      <u/>
      <sz val="10"/>
      <color indexed="12"/>
      <name val="Arial"/>
      <family val="2"/>
    </font>
    <font>
      <b/>
      <sz val="46"/>
      <name val="Arial"/>
      <family val="2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sz val="36"/>
      <name val="Calibri"/>
      <family val="2"/>
      <scheme val="minor"/>
    </font>
    <font>
      <b/>
      <sz val="58"/>
      <name val="Calibri"/>
      <family val="2"/>
      <scheme val="minor"/>
    </font>
    <font>
      <b/>
      <sz val="4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 applyProtection="1">
      <alignment horizontal="center"/>
      <protection locked="0"/>
    </xf>
    <xf numFmtId="0" fontId="0" fillId="0" borderId="0" xfId="0" applyProtection="1">
      <protection hidden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 applyProtection="1">
      <alignment horizontal="center"/>
      <protection hidden="1"/>
    </xf>
    <xf numFmtId="0" fontId="4" fillId="3" borderId="1" xfId="0" applyFont="1" applyFill="1" applyBorder="1" applyAlignment="1" applyProtection="1">
      <alignment horizontal="center"/>
      <protection hidden="1"/>
    </xf>
    <xf numFmtId="0" fontId="4" fillId="4" borderId="1" xfId="0" applyFont="1" applyFill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hidden="1"/>
    </xf>
    <xf numFmtId="0" fontId="4" fillId="3" borderId="2" xfId="0" applyFont="1" applyFill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hidden="1"/>
    </xf>
    <xf numFmtId="0" fontId="12" fillId="0" borderId="1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6" fillId="0" borderId="0" xfId="1" applyFont="1" applyAlignment="1" applyProtection="1">
      <alignment horizontal="center" vertical="center" wrapText="1"/>
      <protection locked="0"/>
    </xf>
    <xf numFmtId="0" fontId="7" fillId="5" borderId="1" xfId="0" applyFont="1" applyFill="1" applyBorder="1" applyAlignment="1" applyProtection="1">
      <alignment horizontal="center"/>
      <protection locked="0" hidden="1"/>
    </xf>
    <xf numFmtId="0" fontId="13" fillId="0" borderId="0" xfId="0" applyFont="1" applyAlignment="1" applyProtection="1">
      <alignment horizontal="left" vertical="center"/>
      <protection locked="0" hidden="1"/>
    </xf>
    <xf numFmtId="0" fontId="14" fillId="0" borderId="0" xfId="0" applyFont="1" applyAlignment="1" applyProtection="1">
      <alignment horizontal="center" vertical="center"/>
      <protection hidden="1"/>
    </xf>
    <xf numFmtId="0" fontId="1" fillId="6" borderId="1" xfId="0" applyFont="1" applyFill="1" applyBorder="1" applyAlignment="1" applyProtection="1">
      <alignment horizontal="center"/>
      <protection hidden="1"/>
    </xf>
    <xf numFmtId="0" fontId="8" fillId="7" borderId="1" xfId="0" applyFont="1" applyFill="1" applyBorder="1" applyAlignment="1" applyProtection="1">
      <alignment horizontal="center"/>
      <protection hidden="1"/>
    </xf>
    <xf numFmtId="0" fontId="8" fillId="8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Clasificaciones!A1"/><Relationship Id="rId2" Type="http://schemas.openxmlformats.org/officeDocument/2006/relationships/hyperlink" Target="#Resultados!A1"/><Relationship Id="rId1" Type="http://schemas.openxmlformats.org/officeDocument/2006/relationships/image" Target="../media/image1.png"/><Relationship Id="rId4" Type="http://schemas.openxmlformats.org/officeDocument/2006/relationships/hyperlink" Target="#Pilotos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Resultados!A1"/><Relationship Id="rId2" Type="http://schemas.openxmlformats.org/officeDocument/2006/relationships/hyperlink" Target="#Clasificaciones!A1"/><Relationship Id="rId1" Type="http://schemas.openxmlformats.org/officeDocument/2006/relationships/hyperlink" Target="#Menu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Resultados!A1"/><Relationship Id="rId1" Type="http://schemas.openxmlformats.org/officeDocument/2006/relationships/hyperlink" Target="#Menu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Clasificaciones!A1"/><Relationship Id="rId1" Type="http://schemas.openxmlformats.org/officeDocument/2006/relationships/hyperlink" Target="#Menu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6</xdr:col>
      <xdr:colOff>457200</xdr:colOff>
      <xdr:row>20</xdr:row>
      <xdr:rowOff>123825</xdr:rowOff>
    </xdr:to>
    <xdr:pic>
      <xdr:nvPicPr>
        <xdr:cNvPr id="48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0"/>
          <a:ext cx="4762500" cy="3362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723900</xdr:colOff>
      <xdr:row>21</xdr:row>
      <xdr:rowOff>85725</xdr:rowOff>
    </xdr:from>
    <xdr:to>
      <xdr:col>11</xdr:col>
      <xdr:colOff>466725</xdr:colOff>
      <xdr:row>25</xdr:row>
      <xdr:rowOff>0</xdr:rowOff>
    </xdr:to>
    <xdr:sp macro="" textlink="">
      <xdr:nvSpPr>
        <xdr:cNvPr id="4098" name="WordArt 2"/>
        <xdr:cNvSpPr>
          <a:spLocks noChangeArrowheads="1" noChangeShapeType="1" noTextEdit="1"/>
        </xdr:cNvSpPr>
      </xdr:nvSpPr>
      <xdr:spPr bwMode="auto">
        <a:xfrm>
          <a:off x="723900" y="3486150"/>
          <a:ext cx="8124825" cy="5619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s-ES" sz="3600" kern="10" spc="0">
              <a:ln w="9525">
                <a:noFill/>
                <a:round/>
                <a:headEnd/>
                <a:tailEnd/>
              </a:ln>
              <a:gradFill rotWithShape="1">
                <a:gsLst>
                  <a:gs pos="0">
                    <a:srgbClr val="C0C0C0"/>
                  </a:gs>
                  <a:gs pos="100000">
                    <a:srgbClr val="808080"/>
                  </a:gs>
                </a:gsLst>
                <a:lin ang="5400000" scaled="1"/>
              </a:gradFill>
              <a:effectLst/>
              <a:latin typeface="Arial Black"/>
            </a:rPr>
            <a:t>Mundial de velocidad</a:t>
          </a:r>
        </a:p>
      </xdr:txBody>
    </xdr:sp>
    <xdr:clientData/>
  </xdr:twoCellAnchor>
  <xdr:twoCellAnchor>
    <xdr:from>
      <xdr:col>3</xdr:col>
      <xdr:colOff>504825</xdr:colOff>
      <xdr:row>14</xdr:row>
      <xdr:rowOff>47625</xdr:rowOff>
    </xdr:from>
    <xdr:to>
      <xdr:col>6</xdr:col>
      <xdr:colOff>66675</xdr:colOff>
      <xdr:row>18</xdr:row>
      <xdr:rowOff>104775</xdr:rowOff>
    </xdr:to>
    <xdr:sp macro="" textlink="">
      <xdr:nvSpPr>
        <xdr:cNvPr id="4100" name="WordArt 4"/>
        <xdr:cNvSpPr>
          <a:spLocks noChangeArrowheads="1" noChangeShapeType="1" noTextEdit="1"/>
        </xdr:cNvSpPr>
      </xdr:nvSpPr>
      <xdr:spPr bwMode="auto">
        <a:xfrm>
          <a:off x="2790825" y="2314575"/>
          <a:ext cx="1847850" cy="7048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s-ES" sz="3600" i="1" kern="10" spc="0">
              <a:ln w="9525">
                <a:noFill/>
                <a:round/>
                <a:headEnd/>
                <a:tailEnd/>
              </a:ln>
              <a:solidFill>
                <a:srgbClr val="FF0000"/>
              </a:solidFill>
              <a:effectLst/>
              <a:latin typeface="Arial Black"/>
            </a:rPr>
            <a:t>2014</a:t>
          </a:r>
        </a:p>
      </xdr:txBody>
    </xdr:sp>
    <xdr:clientData/>
  </xdr:twoCellAnchor>
  <xdr:twoCellAnchor>
    <xdr:from>
      <xdr:col>7</xdr:col>
      <xdr:colOff>152400</xdr:colOff>
      <xdr:row>5</xdr:row>
      <xdr:rowOff>85725</xdr:rowOff>
    </xdr:from>
    <xdr:to>
      <xdr:col>11</xdr:col>
      <xdr:colOff>647700</xdr:colOff>
      <xdr:row>9</xdr:row>
      <xdr:rowOff>133350</xdr:rowOff>
    </xdr:to>
    <xdr:sp macro="" textlink="">
      <xdr:nvSpPr>
        <xdr:cNvPr id="4101" name="AutoShape 5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5486400" y="895350"/>
          <a:ext cx="3543300" cy="6953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0000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73152" tIns="59436" rIns="73152" bIns="59436" anchor="ctr" upright="1"/>
        <a:lstStyle/>
        <a:p>
          <a:pPr algn="ctr" rtl="1">
            <a:defRPr sz="1000"/>
          </a:pPr>
          <a:r>
            <a:rPr lang="es-ES" sz="3600" b="1" i="0" strike="noStrike">
              <a:solidFill>
                <a:srgbClr val="FFFFFF"/>
              </a:solidFill>
              <a:latin typeface="Arial"/>
              <a:cs typeface="Arial"/>
            </a:rPr>
            <a:t>RESULTADOS</a:t>
          </a:r>
        </a:p>
      </xdr:txBody>
    </xdr:sp>
    <xdr:clientData/>
  </xdr:twoCellAnchor>
  <xdr:twoCellAnchor>
    <xdr:from>
      <xdr:col>7</xdr:col>
      <xdr:colOff>142875</xdr:colOff>
      <xdr:row>10</xdr:row>
      <xdr:rowOff>85725</xdr:rowOff>
    </xdr:from>
    <xdr:to>
      <xdr:col>11</xdr:col>
      <xdr:colOff>638175</xdr:colOff>
      <xdr:row>14</xdr:row>
      <xdr:rowOff>133350</xdr:rowOff>
    </xdr:to>
    <xdr:sp macro="" textlink="">
      <xdr:nvSpPr>
        <xdr:cNvPr id="4102" name="AutoShape 6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5476875" y="1704975"/>
          <a:ext cx="3543300" cy="6953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0000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64008" tIns="50292" rIns="64008" bIns="50292" anchor="ctr" upright="1"/>
        <a:lstStyle/>
        <a:p>
          <a:pPr algn="ctr" rtl="1">
            <a:defRPr sz="1000"/>
          </a:pPr>
          <a:r>
            <a:rPr lang="es-ES" sz="2800" b="1" i="0" strike="noStrike">
              <a:solidFill>
                <a:srgbClr val="FFFFFF"/>
              </a:solidFill>
              <a:latin typeface="Arial"/>
              <a:cs typeface="Arial"/>
            </a:rPr>
            <a:t>CLASIFICACIONES</a:t>
          </a:r>
        </a:p>
      </xdr:txBody>
    </xdr:sp>
    <xdr:clientData/>
  </xdr:twoCellAnchor>
  <xdr:twoCellAnchor>
    <xdr:from>
      <xdr:col>7</xdr:col>
      <xdr:colOff>161925</xdr:colOff>
      <xdr:row>15</xdr:row>
      <xdr:rowOff>114300</xdr:rowOff>
    </xdr:from>
    <xdr:to>
      <xdr:col>11</xdr:col>
      <xdr:colOff>657225</xdr:colOff>
      <xdr:row>20</xdr:row>
      <xdr:rowOff>0</xdr:rowOff>
    </xdr:to>
    <xdr:sp macro="" textlink="">
      <xdr:nvSpPr>
        <xdr:cNvPr id="4103" name="AutoShape 7">
          <a:hlinkClick xmlns:r="http://schemas.openxmlformats.org/officeDocument/2006/relationships" r:id="rId4"/>
        </xdr:cNvPr>
        <xdr:cNvSpPr>
          <a:spLocks noChangeArrowheads="1"/>
        </xdr:cNvSpPr>
      </xdr:nvSpPr>
      <xdr:spPr bwMode="auto">
        <a:xfrm>
          <a:off x="5495925" y="2543175"/>
          <a:ext cx="3543300" cy="6953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0000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73152" tIns="59436" rIns="73152" bIns="59436" anchor="ctr" upright="1"/>
        <a:lstStyle/>
        <a:p>
          <a:pPr algn="ctr" rtl="1">
            <a:defRPr sz="1000"/>
          </a:pPr>
          <a:r>
            <a:rPr lang="es-ES" sz="3600" b="1" i="0" strike="noStrike">
              <a:solidFill>
                <a:srgbClr val="FFFFFF"/>
              </a:solidFill>
              <a:latin typeface="Arial"/>
              <a:cs typeface="Arial"/>
            </a:rPr>
            <a:t>PILOTOS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1524000</xdr:colOff>
      <xdr:row>0</xdr:row>
      <xdr:rowOff>28575</xdr:rowOff>
    </xdr:from>
    <xdr:to>
      <xdr:col>6</xdr:col>
      <xdr:colOff>657225</xdr:colOff>
      <xdr:row>1</xdr:row>
      <xdr:rowOff>66675</xdr:rowOff>
    </xdr:to>
    <xdr:sp macro="" textlink="">
      <xdr:nvSpPr>
        <xdr:cNvPr id="1045" name="AutoShape 21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5419725" y="28575"/>
          <a:ext cx="1162050" cy="2000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1000" b="1" i="0" strike="noStrike">
              <a:solidFill>
                <a:srgbClr val="FFFFFF"/>
              </a:solidFill>
              <a:latin typeface="Arial"/>
              <a:cs typeface="Arial"/>
            </a:rPr>
            <a:t>MENU</a:t>
          </a:r>
        </a:p>
      </xdr:txBody>
    </xdr:sp>
    <xdr:clientData/>
  </xdr:twoCellAnchor>
  <xdr:twoCellAnchor>
    <xdr:from>
      <xdr:col>4</xdr:col>
      <xdr:colOff>1524000</xdr:colOff>
      <xdr:row>1</xdr:row>
      <xdr:rowOff>85725</xdr:rowOff>
    </xdr:from>
    <xdr:to>
      <xdr:col>6</xdr:col>
      <xdr:colOff>657225</xdr:colOff>
      <xdr:row>2</xdr:row>
      <xdr:rowOff>123825</xdr:rowOff>
    </xdr:to>
    <xdr:sp macro="" textlink="">
      <xdr:nvSpPr>
        <xdr:cNvPr id="1047" name="AutoShape 23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5419725" y="247650"/>
          <a:ext cx="1162050" cy="2000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1000" b="1" i="0" strike="noStrike">
              <a:solidFill>
                <a:srgbClr val="FFFFFF"/>
              </a:solidFill>
              <a:latin typeface="Arial"/>
              <a:cs typeface="Arial"/>
            </a:rPr>
            <a:t>CLASIFICACION</a:t>
          </a:r>
        </a:p>
      </xdr:txBody>
    </xdr:sp>
    <xdr:clientData/>
  </xdr:twoCellAnchor>
  <xdr:twoCellAnchor>
    <xdr:from>
      <xdr:col>6</xdr:col>
      <xdr:colOff>171450</xdr:colOff>
      <xdr:row>4</xdr:row>
      <xdr:rowOff>85725</xdr:rowOff>
    </xdr:from>
    <xdr:to>
      <xdr:col>6</xdr:col>
      <xdr:colOff>600075</xdr:colOff>
      <xdr:row>5</xdr:row>
      <xdr:rowOff>85725</xdr:rowOff>
    </xdr:to>
    <xdr:sp macro="" textlink="">
      <xdr:nvSpPr>
        <xdr:cNvPr id="1048" name="AutoShape 24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236220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22</xdr:row>
      <xdr:rowOff>85725</xdr:rowOff>
    </xdr:from>
    <xdr:to>
      <xdr:col>6</xdr:col>
      <xdr:colOff>600075</xdr:colOff>
      <xdr:row>23</xdr:row>
      <xdr:rowOff>85725</xdr:rowOff>
    </xdr:to>
    <xdr:sp macro="" textlink="">
      <xdr:nvSpPr>
        <xdr:cNvPr id="1049" name="AutoShape 25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527685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40</xdr:row>
      <xdr:rowOff>85725</xdr:rowOff>
    </xdr:from>
    <xdr:to>
      <xdr:col>6</xdr:col>
      <xdr:colOff>600075</xdr:colOff>
      <xdr:row>41</xdr:row>
      <xdr:rowOff>85725</xdr:rowOff>
    </xdr:to>
    <xdr:sp macro="" textlink="">
      <xdr:nvSpPr>
        <xdr:cNvPr id="1050" name="AutoShape 26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819150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58</xdr:row>
      <xdr:rowOff>85725</xdr:rowOff>
    </xdr:from>
    <xdr:to>
      <xdr:col>6</xdr:col>
      <xdr:colOff>600075</xdr:colOff>
      <xdr:row>59</xdr:row>
      <xdr:rowOff>85725</xdr:rowOff>
    </xdr:to>
    <xdr:sp macro="" textlink="">
      <xdr:nvSpPr>
        <xdr:cNvPr id="1051" name="AutoShape 27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1110615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76</xdr:row>
      <xdr:rowOff>85725</xdr:rowOff>
    </xdr:from>
    <xdr:to>
      <xdr:col>6</xdr:col>
      <xdr:colOff>600075</xdr:colOff>
      <xdr:row>77</xdr:row>
      <xdr:rowOff>85725</xdr:rowOff>
    </xdr:to>
    <xdr:sp macro="" textlink="">
      <xdr:nvSpPr>
        <xdr:cNvPr id="1052" name="AutoShape 28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1402080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94</xdr:row>
      <xdr:rowOff>85725</xdr:rowOff>
    </xdr:from>
    <xdr:to>
      <xdr:col>6</xdr:col>
      <xdr:colOff>600075</xdr:colOff>
      <xdr:row>95</xdr:row>
      <xdr:rowOff>85725</xdr:rowOff>
    </xdr:to>
    <xdr:sp macro="" textlink="">
      <xdr:nvSpPr>
        <xdr:cNvPr id="1053" name="AutoShape 29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1693545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112</xdr:row>
      <xdr:rowOff>85725</xdr:rowOff>
    </xdr:from>
    <xdr:to>
      <xdr:col>6</xdr:col>
      <xdr:colOff>600075</xdr:colOff>
      <xdr:row>113</xdr:row>
      <xdr:rowOff>85725</xdr:rowOff>
    </xdr:to>
    <xdr:sp macro="" textlink="">
      <xdr:nvSpPr>
        <xdr:cNvPr id="1054" name="AutoShape 30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1985010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130</xdr:row>
      <xdr:rowOff>85725</xdr:rowOff>
    </xdr:from>
    <xdr:to>
      <xdr:col>6</xdr:col>
      <xdr:colOff>600075</xdr:colOff>
      <xdr:row>131</xdr:row>
      <xdr:rowOff>85725</xdr:rowOff>
    </xdr:to>
    <xdr:sp macro="" textlink="">
      <xdr:nvSpPr>
        <xdr:cNvPr id="1055" name="AutoShape 31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2276475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148</xdr:row>
      <xdr:rowOff>85725</xdr:rowOff>
    </xdr:from>
    <xdr:to>
      <xdr:col>6</xdr:col>
      <xdr:colOff>600075</xdr:colOff>
      <xdr:row>149</xdr:row>
      <xdr:rowOff>85725</xdr:rowOff>
    </xdr:to>
    <xdr:sp macro="" textlink="">
      <xdr:nvSpPr>
        <xdr:cNvPr id="1056" name="AutoShape 32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2567940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166</xdr:row>
      <xdr:rowOff>85725</xdr:rowOff>
    </xdr:from>
    <xdr:to>
      <xdr:col>6</xdr:col>
      <xdr:colOff>600075</xdr:colOff>
      <xdr:row>167</xdr:row>
      <xdr:rowOff>85725</xdr:rowOff>
    </xdr:to>
    <xdr:sp macro="" textlink="">
      <xdr:nvSpPr>
        <xdr:cNvPr id="1057" name="AutoShape 33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2859405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184</xdr:row>
      <xdr:rowOff>85725</xdr:rowOff>
    </xdr:from>
    <xdr:to>
      <xdr:col>6</xdr:col>
      <xdr:colOff>600075</xdr:colOff>
      <xdr:row>185</xdr:row>
      <xdr:rowOff>85725</xdr:rowOff>
    </xdr:to>
    <xdr:sp macro="" textlink="">
      <xdr:nvSpPr>
        <xdr:cNvPr id="1058" name="AutoShape 34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3150870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202</xdr:row>
      <xdr:rowOff>85725</xdr:rowOff>
    </xdr:from>
    <xdr:to>
      <xdr:col>6</xdr:col>
      <xdr:colOff>600075</xdr:colOff>
      <xdr:row>203</xdr:row>
      <xdr:rowOff>85725</xdr:rowOff>
    </xdr:to>
    <xdr:sp macro="" textlink="">
      <xdr:nvSpPr>
        <xdr:cNvPr id="1059" name="AutoShape 35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3442335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220</xdr:row>
      <xdr:rowOff>85725</xdr:rowOff>
    </xdr:from>
    <xdr:to>
      <xdr:col>6</xdr:col>
      <xdr:colOff>600075</xdr:colOff>
      <xdr:row>221</xdr:row>
      <xdr:rowOff>85725</xdr:rowOff>
    </xdr:to>
    <xdr:sp macro="" textlink="">
      <xdr:nvSpPr>
        <xdr:cNvPr id="1060" name="AutoShape 36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3733800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238</xdr:row>
      <xdr:rowOff>85725</xdr:rowOff>
    </xdr:from>
    <xdr:to>
      <xdr:col>6</xdr:col>
      <xdr:colOff>600075</xdr:colOff>
      <xdr:row>239</xdr:row>
      <xdr:rowOff>85725</xdr:rowOff>
    </xdr:to>
    <xdr:sp macro="" textlink="">
      <xdr:nvSpPr>
        <xdr:cNvPr id="1061" name="AutoShape 37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4025265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256</xdr:row>
      <xdr:rowOff>85725</xdr:rowOff>
    </xdr:from>
    <xdr:to>
      <xdr:col>6</xdr:col>
      <xdr:colOff>600075</xdr:colOff>
      <xdr:row>257</xdr:row>
      <xdr:rowOff>85725</xdr:rowOff>
    </xdr:to>
    <xdr:sp macro="" textlink="">
      <xdr:nvSpPr>
        <xdr:cNvPr id="1062" name="AutoShape 38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4316730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274</xdr:row>
      <xdr:rowOff>85725</xdr:rowOff>
    </xdr:from>
    <xdr:to>
      <xdr:col>6</xdr:col>
      <xdr:colOff>600075</xdr:colOff>
      <xdr:row>275</xdr:row>
      <xdr:rowOff>85725</xdr:rowOff>
    </xdr:to>
    <xdr:sp macro="" textlink="">
      <xdr:nvSpPr>
        <xdr:cNvPr id="1063" name="AutoShape 39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4608195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292</xdr:row>
      <xdr:rowOff>85725</xdr:rowOff>
    </xdr:from>
    <xdr:to>
      <xdr:col>6</xdr:col>
      <xdr:colOff>600075</xdr:colOff>
      <xdr:row>293</xdr:row>
      <xdr:rowOff>85725</xdr:rowOff>
    </xdr:to>
    <xdr:sp macro="" textlink="">
      <xdr:nvSpPr>
        <xdr:cNvPr id="1064" name="AutoShape 40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4899660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  <xdr:twoCellAnchor>
    <xdr:from>
      <xdr:col>6</xdr:col>
      <xdr:colOff>171450</xdr:colOff>
      <xdr:row>310</xdr:row>
      <xdr:rowOff>85725</xdr:rowOff>
    </xdr:from>
    <xdr:to>
      <xdr:col>6</xdr:col>
      <xdr:colOff>600075</xdr:colOff>
      <xdr:row>311</xdr:row>
      <xdr:rowOff>85725</xdr:rowOff>
    </xdr:to>
    <xdr:sp macro="" textlink="">
      <xdr:nvSpPr>
        <xdr:cNvPr id="1065" name="AutoShape 41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6096000" y="51911250"/>
          <a:ext cx="428625" cy="1619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800" b="1" i="0" strike="noStrike">
              <a:solidFill>
                <a:srgbClr val="FFFFFF"/>
              </a:solidFill>
              <a:latin typeface="Arial"/>
              <a:cs typeface="Arial"/>
            </a:rPr>
            <a:t>SUBIR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1190625</xdr:colOff>
      <xdr:row>1</xdr:row>
      <xdr:rowOff>47625</xdr:rowOff>
    </xdr:from>
    <xdr:to>
      <xdr:col>13</xdr:col>
      <xdr:colOff>390525</xdr:colOff>
      <xdr:row>2</xdr:row>
      <xdr:rowOff>85725</xdr:rowOff>
    </xdr:to>
    <xdr:sp macro="" textlink="">
      <xdr:nvSpPr>
        <xdr:cNvPr id="3073" name="AutoShape 1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7067550" y="209550"/>
          <a:ext cx="914400" cy="2000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1000" b="1" i="0" strike="noStrike">
              <a:solidFill>
                <a:srgbClr val="FFFFFF"/>
              </a:solidFill>
              <a:latin typeface="Arial"/>
              <a:cs typeface="Arial"/>
            </a:rPr>
            <a:t>MENU</a:t>
          </a:r>
        </a:p>
      </xdr:txBody>
    </xdr:sp>
    <xdr:clientData/>
  </xdr:twoCellAnchor>
  <xdr:twoCellAnchor>
    <xdr:from>
      <xdr:col>12</xdr:col>
      <xdr:colOff>1190625</xdr:colOff>
      <xdr:row>2</xdr:row>
      <xdr:rowOff>104775</xdr:rowOff>
    </xdr:from>
    <xdr:to>
      <xdr:col>13</xdr:col>
      <xdr:colOff>390525</xdr:colOff>
      <xdr:row>3</xdr:row>
      <xdr:rowOff>142875</xdr:rowOff>
    </xdr:to>
    <xdr:sp macro="" textlink="">
      <xdr:nvSpPr>
        <xdr:cNvPr id="3074" name="AutoShape 2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7067550" y="428625"/>
          <a:ext cx="914400" cy="2000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1000" b="1" i="0" strike="noStrike">
              <a:solidFill>
                <a:srgbClr val="FFFFFF"/>
              </a:solidFill>
              <a:latin typeface="Arial"/>
              <a:cs typeface="Arial"/>
            </a:rPr>
            <a:t>RESULTADOS</a:t>
          </a:r>
        </a:p>
      </xdr:txBody>
    </xdr:sp>
    <xdr:clientData/>
  </xdr:twoCellAnchor>
  <xdr:twoCellAnchor editAs="oneCell">
    <xdr:from>
      <xdr:col>0</xdr:col>
      <xdr:colOff>285750</xdr:colOff>
      <xdr:row>0</xdr:row>
      <xdr:rowOff>0</xdr:rowOff>
    </xdr:from>
    <xdr:to>
      <xdr:col>2</xdr:col>
      <xdr:colOff>847725</xdr:colOff>
      <xdr:row>4</xdr:row>
      <xdr:rowOff>142875</xdr:rowOff>
    </xdr:to>
    <xdr:pic>
      <xdr:nvPicPr>
        <xdr:cNvPr id="345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0"/>
          <a:ext cx="11239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1314450</xdr:colOff>
      <xdr:row>0</xdr:row>
      <xdr:rowOff>104775</xdr:rowOff>
    </xdr:from>
    <xdr:to>
      <xdr:col>7</xdr:col>
      <xdr:colOff>761999</xdr:colOff>
      <xdr:row>1</xdr:row>
      <xdr:rowOff>142875</xdr:rowOff>
    </xdr:to>
    <xdr:sp macro="" textlink="">
      <xdr:nvSpPr>
        <xdr:cNvPr id="2049" name="AutoShape 1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5705475" y="104775"/>
          <a:ext cx="1162049" cy="2000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1000" b="1" i="0" strike="noStrike">
              <a:solidFill>
                <a:srgbClr val="FFFFFF"/>
              </a:solidFill>
              <a:latin typeface="Arial"/>
              <a:cs typeface="Arial"/>
            </a:rPr>
            <a:t>MENU</a:t>
          </a:r>
        </a:p>
      </xdr:txBody>
    </xdr:sp>
    <xdr:clientData/>
  </xdr:twoCellAnchor>
  <xdr:twoCellAnchor>
    <xdr:from>
      <xdr:col>6</xdr:col>
      <xdr:colOff>1314450</xdr:colOff>
      <xdr:row>1</xdr:row>
      <xdr:rowOff>152400</xdr:rowOff>
    </xdr:from>
    <xdr:to>
      <xdr:col>7</xdr:col>
      <xdr:colOff>761999</xdr:colOff>
      <xdr:row>3</xdr:row>
      <xdr:rowOff>28575</xdr:rowOff>
    </xdr:to>
    <xdr:sp macro="" textlink="">
      <xdr:nvSpPr>
        <xdr:cNvPr id="2050" name="AutoShape 2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5705475" y="314325"/>
          <a:ext cx="1162049" cy="200025"/>
        </a:xfrm>
        <a:prstGeom prst="roundRect">
          <a:avLst>
            <a:gd name="adj" fmla="val 16667"/>
          </a:avLst>
        </a:prstGeom>
        <a:gradFill rotWithShape="1">
          <a:gsLst>
            <a:gs pos="0">
              <a:srgbClr val="3366FF"/>
            </a:gs>
            <a:gs pos="100000">
              <a:srgbClr val="000080"/>
            </a:gs>
          </a:gsLst>
          <a:lin ang="5400000" scaled="1"/>
        </a:gradFill>
        <a:ln w="9525">
          <a:noFill/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1000" b="1" i="0" strike="noStrike">
              <a:solidFill>
                <a:srgbClr val="FFFFFF"/>
              </a:solidFill>
              <a:latin typeface="Arial"/>
              <a:cs typeface="Arial"/>
            </a:rPr>
            <a:t>CLASIFICACION</a:t>
          </a:r>
        </a:p>
      </xdr:txBody>
    </xdr:sp>
    <xdr:clientData/>
  </xdr:twoCellAnchor>
  <xdr:twoCellAnchor editAs="oneCell">
    <xdr:from>
      <xdr:col>2</xdr:col>
      <xdr:colOff>485775</xdr:colOff>
      <xdr:row>0</xdr:row>
      <xdr:rowOff>95250</xdr:rowOff>
    </xdr:from>
    <xdr:to>
      <xdr:col>2</xdr:col>
      <xdr:colOff>1162050</xdr:colOff>
      <xdr:row>3</xdr:row>
      <xdr:rowOff>76200</xdr:rowOff>
    </xdr:to>
    <xdr:pic>
      <xdr:nvPicPr>
        <xdr:cNvPr id="242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95250"/>
          <a:ext cx="67627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bajosenexcel.blogspot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:L27"/>
  <sheetViews>
    <sheetView showGridLines="0" showRowColHeaders="0" tabSelected="1" workbookViewId="0">
      <selection activeCell="H2" sqref="H2:L5"/>
    </sheetView>
  </sheetViews>
  <sheetFormatPr baseColWidth="10" defaultColWidth="0" defaultRowHeight="12.75" zeroHeight="1" x14ac:dyDescent="0.2"/>
  <cols>
    <col min="1" max="13" width="11.42578125" style="8" customWidth="1"/>
    <col min="14" max="16384" width="0" style="8" hidden="1"/>
  </cols>
  <sheetData>
    <row r="1" spans="8:12" x14ac:dyDescent="0.2"/>
    <row r="2" spans="8:12" ht="12.75" customHeight="1" x14ac:dyDescent="0.2">
      <c r="H2" s="22" t="s">
        <v>13</v>
      </c>
      <c r="I2" s="22"/>
      <c r="J2" s="22"/>
      <c r="K2" s="22"/>
      <c r="L2" s="22"/>
    </row>
    <row r="3" spans="8:12" ht="12.75" customHeight="1" x14ac:dyDescent="0.2">
      <c r="H3" s="22"/>
      <c r="I3" s="22"/>
      <c r="J3" s="22"/>
      <c r="K3" s="22"/>
      <c r="L3" s="22"/>
    </row>
    <row r="4" spans="8:12" ht="12.75" customHeight="1" x14ac:dyDescent="0.2">
      <c r="H4" s="22"/>
      <c r="I4" s="22"/>
      <c r="J4" s="22"/>
      <c r="K4" s="22"/>
      <c r="L4" s="22"/>
    </row>
    <row r="5" spans="8:12" ht="12.75" customHeight="1" x14ac:dyDescent="0.2">
      <c r="H5" s="22"/>
      <c r="I5" s="22"/>
      <c r="J5" s="22"/>
      <c r="K5" s="22"/>
      <c r="L5" s="22"/>
    </row>
    <row r="6" spans="8:12" x14ac:dyDescent="0.2"/>
    <row r="7" spans="8:12" x14ac:dyDescent="0.2"/>
    <row r="8" spans="8:12" x14ac:dyDescent="0.2"/>
    <row r="9" spans="8:12" x14ac:dyDescent="0.2"/>
    <row r="10" spans="8:12" x14ac:dyDescent="0.2"/>
    <row r="11" spans="8:12" x14ac:dyDescent="0.2"/>
    <row r="12" spans="8:12" x14ac:dyDescent="0.2"/>
    <row r="13" spans="8:12" x14ac:dyDescent="0.2"/>
    <row r="14" spans="8:12" x14ac:dyDescent="0.2"/>
    <row r="15" spans="8:12" x14ac:dyDescent="0.2"/>
    <row r="16" spans="8:12" x14ac:dyDescent="0.2"/>
    <row r="17" x14ac:dyDescent="0.2"/>
    <row r="18" x14ac:dyDescent="0.2"/>
    <row r="19" x14ac:dyDescent="0.2"/>
    <row r="20" x14ac:dyDescent="0.2"/>
    <row r="21" x14ac:dyDescent="0.2"/>
    <row r="22" x14ac:dyDescent="0.2"/>
    <row r="23" x14ac:dyDescent="0.2"/>
    <row r="24" x14ac:dyDescent="0.2"/>
    <row r="25" x14ac:dyDescent="0.2"/>
    <row r="26" x14ac:dyDescent="0.2"/>
    <row r="27" x14ac:dyDescent="0.2"/>
  </sheetData>
  <sheetProtection password="E1BC" sheet="1" objects="1" scenarios="1" selectLockedCells="1"/>
  <mergeCells count="1">
    <mergeCell ref="H2:L5"/>
  </mergeCells>
  <phoneticPr fontId="3" type="noConversion"/>
  <hyperlinks>
    <hyperlink ref="H2:L5" r:id="rId1" display="Hoja realizada por IvanCha http://trabajosenexcel.blogspot.com"/>
  </hyperlinks>
  <pageMargins left="0.75" right="0.75" top="1" bottom="1" header="0" footer="0"/>
  <pageSetup paperSize="9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1"/>
  <sheetViews>
    <sheetView showGridLines="0" showRowColHeaders="0" zoomScaleNormal="100" workbookViewId="0">
      <selection activeCell="B5" sqref="B5:F6"/>
    </sheetView>
  </sheetViews>
  <sheetFormatPr baseColWidth="10" defaultColWidth="0" defaultRowHeight="12.75" zeroHeight="1" x14ac:dyDescent="0.2"/>
  <cols>
    <col min="1" max="1" width="3.28515625" style="1" customWidth="1"/>
    <col min="2" max="2" width="3.7109375" style="1" customWidth="1"/>
    <col min="3" max="5" width="25.7109375" style="1" customWidth="1"/>
    <col min="6" max="6" width="4.7109375" style="1" customWidth="1"/>
    <col min="7" max="7" width="11.42578125" style="1" customWidth="1"/>
    <col min="8" max="16384" width="0" style="1" hidden="1"/>
  </cols>
  <sheetData>
    <row r="1" spans="1:6" s="24" customFormat="1" ht="12.75" customHeight="1" x14ac:dyDescent="0.2">
      <c r="A1" s="24" t="s">
        <v>20</v>
      </c>
    </row>
    <row r="2" spans="1:6" s="24" customFormat="1" ht="12.75" customHeight="1" x14ac:dyDescent="0.2"/>
    <row r="3" spans="1:6" s="24" customFormat="1" ht="12.75" customHeight="1" x14ac:dyDescent="0.2"/>
    <row r="4" spans="1:6" s="6" customFormat="1" ht="4.5" customHeight="1" x14ac:dyDescent="0.2"/>
    <row r="5" spans="1:6" x14ac:dyDescent="0.2">
      <c r="B5" s="23" t="s">
        <v>21</v>
      </c>
      <c r="C5" s="23"/>
      <c r="D5" s="23"/>
      <c r="E5" s="23"/>
      <c r="F5" s="23"/>
    </row>
    <row r="6" spans="1:6" x14ac:dyDescent="0.2">
      <c r="B6" s="23"/>
      <c r="C6" s="23"/>
      <c r="D6" s="23"/>
      <c r="E6" s="23"/>
      <c r="F6" s="23"/>
    </row>
    <row r="7" spans="1:6" x14ac:dyDescent="0.2">
      <c r="B7" s="3" t="s">
        <v>0</v>
      </c>
      <c r="C7" s="2" t="s">
        <v>2</v>
      </c>
      <c r="D7" s="2" t="s">
        <v>3</v>
      </c>
      <c r="E7" s="2" t="s">
        <v>4</v>
      </c>
      <c r="F7" s="3" t="s">
        <v>1</v>
      </c>
    </row>
    <row r="8" spans="1:6" x14ac:dyDescent="0.2">
      <c r="B8" s="4">
        <v>1</v>
      </c>
      <c r="C8" s="7"/>
      <c r="D8" s="7"/>
      <c r="E8" s="7"/>
      <c r="F8" s="21">
        <v>25</v>
      </c>
    </row>
    <row r="9" spans="1:6" x14ac:dyDescent="0.2">
      <c r="B9" s="4">
        <v>2</v>
      </c>
      <c r="C9" s="7"/>
      <c r="D9" s="7"/>
      <c r="E9" s="7"/>
      <c r="F9" s="21">
        <v>20</v>
      </c>
    </row>
    <row r="10" spans="1:6" x14ac:dyDescent="0.2">
      <c r="B10" s="4">
        <v>3</v>
      </c>
      <c r="C10" s="7"/>
      <c r="D10" s="7"/>
      <c r="E10" s="7"/>
      <c r="F10" s="21">
        <v>16</v>
      </c>
    </row>
    <row r="11" spans="1:6" x14ac:dyDescent="0.2">
      <c r="B11" s="4">
        <v>4</v>
      </c>
      <c r="C11" s="7"/>
      <c r="D11" s="7"/>
      <c r="E11" s="7"/>
      <c r="F11" s="21">
        <v>13</v>
      </c>
    </row>
    <row r="12" spans="1:6" x14ac:dyDescent="0.2">
      <c r="B12" s="4">
        <v>5</v>
      </c>
      <c r="C12" s="7"/>
      <c r="D12" s="7"/>
      <c r="E12" s="7"/>
      <c r="F12" s="21">
        <v>11</v>
      </c>
    </row>
    <row r="13" spans="1:6" x14ac:dyDescent="0.2">
      <c r="B13" s="4">
        <v>6</v>
      </c>
      <c r="C13" s="7"/>
      <c r="D13" s="7"/>
      <c r="E13" s="7"/>
      <c r="F13" s="21">
        <v>10</v>
      </c>
    </row>
    <row r="14" spans="1:6" x14ac:dyDescent="0.2">
      <c r="B14" s="4">
        <v>7</v>
      </c>
      <c r="C14" s="7"/>
      <c r="D14" s="7"/>
      <c r="E14" s="7"/>
      <c r="F14" s="21">
        <v>9</v>
      </c>
    </row>
    <row r="15" spans="1:6" x14ac:dyDescent="0.2">
      <c r="B15" s="4">
        <v>8</v>
      </c>
      <c r="C15" s="7"/>
      <c r="D15" s="7"/>
      <c r="E15" s="7"/>
      <c r="F15" s="21">
        <v>8</v>
      </c>
    </row>
    <row r="16" spans="1:6" x14ac:dyDescent="0.2">
      <c r="B16" s="4">
        <v>9</v>
      </c>
      <c r="C16" s="7"/>
      <c r="D16" s="7"/>
      <c r="E16" s="7"/>
      <c r="F16" s="21">
        <v>7</v>
      </c>
    </row>
    <row r="17" spans="2:6" x14ac:dyDescent="0.2">
      <c r="B17" s="4">
        <v>10</v>
      </c>
      <c r="C17" s="7"/>
      <c r="D17" s="7"/>
      <c r="E17" s="7"/>
      <c r="F17" s="21">
        <v>6</v>
      </c>
    </row>
    <row r="18" spans="2:6" x14ac:dyDescent="0.2">
      <c r="B18" s="4">
        <v>11</v>
      </c>
      <c r="C18" s="7"/>
      <c r="D18" s="7"/>
      <c r="E18" s="7"/>
      <c r="F18" s="21">
        <v>5</v>
      </c>
    </row>
    <row r="19" spans="2:6" x14ac:dyDescent="0.2">
      <c r="B19" s="4">
        <v>12</v>
      </c>
      <c r="C19" s="7"/>
      <c r="D19" s="7"/>
      <c r="E19" s="7"/>
      <c r="F19" s="21">
        <v>4</v>
      </c>
    </row>
    <row r="20" spans="2:6" x14ac:dyDescent="0.2">
      <c r="B20" s="4">
        <v>13</v>
      </c>
      <c r="C20" s="7"/>
      <c r="D20" s="7"/>
      <c r="E20" s="7"/>
      <c r="F20" s="21">
        <v>3</v>
      </c>
    </row>
    <row r="21" spans="2:6" x14ac:dyDescent="0.2">
      <c r="B21" s="4">
        <v>14</v>
      </c>
      <c r="C21" s="7"/>
      <c r="D21" s="7"/>
      <c r="E21" s="7"/>
      <c r="F21" s="21">
        <v>2</v>
      </c>
    </row>
    <row r="22" spans="2:6" x14ac:dyDescent="0.2">
      <c r="B22" s="4">
        <v>15</v>
      </c>
      <c r="C22" s="7"/>
      <c r="D22" s="7"/>
      <c r="E22" s="7"/>
      <c r="F22" s="21">
        <v>1</v>
      </c>
    </row>
    <row r="23" spans="2:6" x14ac:dyDescent="0.2">
      <c r="B23" s="23" t="s">
        <v>22</v>
      </c>
      <c r="C23" s="23"/>
      <c r="D23" s="23"/>
      <c r="E23" s="23"/>
      <c r="F23" s="23"/>
    </row>
    <row r="24" spans="2:6" x14ac:dyDescent="0.2">
      <c r="B24" s="23"/>
      <c r="C24" s="23"/>
      <c r="D24" s="23"/>
      <c r="E24" s="23"/>
      <c r="F24" s="23"/>
    </row>
    <row r="25" spans="2:6" x14ac:dyDescent="0.2">
      <c r="B25" s="3" t="s">
        <v>0</v>
      </c>
      <c r="C25" s="2" t="s">
        <v>2</v>
      </c>
      <c r="D25" s="2" t="s">
        <v>3</v>
      </c>
      <c r="E25" s="2" t="s">
        <v>4</v>
      </c>
      <c r="F25" s="3" t="s">
        <v>1</v>
      </c>
    </row>
    <row r="26" spans="2:6" x14ac:dyDescent="0.2">
      <c r="B26" s="4">
        <v>1</v>
      </c>
      <c r="C26" s="7"/>
      <c r="D26" s="7"/>
      <c r="E26" s="7"/>
      <c r="F26" s="21">
        <v>25</v>
      </c>
    </row>
    <row r="27" spans="2:6" x14ac:dyDescent="0.2">
      <c r="B27" s="4">
        <v>2</v>
      </c>
      <c r="C27" s="7"/>
      <c r="D27" s="7"/>
      <c r="E27" s="7"/>
      <c r="F27" s="21">
        <v>20</v>
      </c>
    </row>
    <row r="28" spans="2:6" x14ac:dyDescent="0.2">
      <c r="B28" s="4">
        <v>3</v>
      </c>
      <c r="C28" s="7"/>
      <c r="D28" s="7"/>
      <c r="E28" s="7"/>
      <c r="F28" s="21">
        <v>16</v>
      </c>
    </row>
    <row r="29" spans="2:6" x14ac:dyDescent="0.2">
      <c r="B29" s="4">
        <v>4</v>
      </c>
      <c r="C29" s="7"/>
      <c r="D29" s="7"/>
      <c r="E29" s="7"/>
      <c r="F29" s="21">
        <v>13</v>
      </c>
    </row>
    <row r="30" spans="2:6" x14ac:dyDescent="0.2">
      <c r="B30" s="4">
        <v>5</v>
      </c>
      <c r="C30" s="7"/>
      <c r="D30" s="7"/>
      <c r="E30" s="7"/>
      <c r="F30" s="21">
        <v>11</v>
      </c>
    </row>
    <row r="31" spans="2:6" x14ac:dyDescent="0.2">
      <c r="B31" s="4">
        <v>6</v>
      </c>
      <c r="C31" s="7"/>
      <c r="D31" s="7"/>
      <c r="E31" s="7"/>
      <c r="F31" s="21">
        <v>10</v>
      </c>
    </row>
    <row r="32" spans="2:6" x14ac:dyDescent="0.2">
      <c r="B32" s="4">
        <v>7</v>
      </c>
      <c r="C32" s="7"/>
      <c r="D32" s="7"/>
      <c r="E32" s="7"/>
      <c r="F32" s="21">
        <v>9</v>
      </c>
    </row>
    <row r="33" spans="2:6" x14ac:dyDescent="0.2">
      <c r="B33" s="4">
        <v>8</v>
      </c>
      <c r="C33" s="7"/>
      <c r="D33" s="7"/>
      <c r="E33" s="7"/>
      <c r="F33" s="21">
        <v>8</v>
      </c>
    </row>
    <row r="34" spans="2:6" x14ac:dyDescent="0.2">
      <c r="B34" s="4">
        <v>9</v>
      </c>
      <c r="C34" s="7"/>
      <c r="D34" s="7"/>
      <c r="E34" s="7"/>
      <c r="F34" s="21">
        <v>7</v>
      </c>
    </row>
    <row r="35" spans="2:6" x14ac:dyDescent="0.2">
      <c r="B35" s="4">
        <v>10</v>
      </c>
      <c r="C35" s="7"/>
      <c r="D35" s="7"/>
      <c r="E35" s="7"/>
      <c r="F35" s="21">
        <v>6</v>
      </c>
    </row>
    <row r="36" spans="2:6" x14ac:dyDescent="0.2">
      <c r="B36" s="4">
        <v>11</v>
      </c>
      <c r="C36" s="7"/>
      <c r="D36" s="7"/>
      <c r="E36" s="7"/>
      <c r="F36" s="21">
        <v>5</v>
      </c>
    </row>
    <row r="37" spans="2:6" x14ac:dyDescent="0.2">
      <c r="B37" s="4">
        <v>12</v>
      </c>
      <c r="C37" s="7"/>
      <c r="D37" s="7"/>
      <c r="E37" s="7"/>
      <c r="F37" s="21">
        <v>4</v>
      </c>
    </row>
    <row r="38" spans="2:6" x14ac:dyDescent="0.2">
      <c r="B38" s="4">
        <v>13</v>
      </c>
      <c r="C38" s="7"/>
      <c r="D38" s="7"/>
      <c r="E38" s="7"/>
      <c r="F38" s="21">
        <v>3</v>
      </c>
    </row>
    <row r="39" spans="2:6" x14ac:dyDescent="0.2">
      <c r="B39" s="4">
        <v>14</v>
      </c>
      <c r="C39" s="7"/>
      <c r="D39" s="7"/>
      <c r="E39" s="7"/>
      <c r="F39" s="21">
        <v>2</v>
      </c>
    </row>
    <row r="40" spans="2:6" x14ac:dyDescent="0.2">
      <c r="B40" s="4">
        <v>15</v>
      </c>
      <c r="C40" s="7"/>
      <c r="D40" s="7"/>
      <c r="E40" s="7"/>
      <c r="F40" s="21">
        <v>1</v>
      </c>
    </row>
    <row r="41" spans="2:6" x14ac:dyDescent="0.2">
      <c r="B41" s="23" t="s">
        <v>23</v>
      </c>
      <c r="C41" s="23"/>
      <c r="D41" s="23"/>
      <c r="E41" s="23"/>
      <c r="F41" s="23"/>
    </row>
    <row r="42" spans="2:6" x14ac:dyDescent="0.2">
      <c r="B42" s="23"/>
      <c r="C42" s="23"/>
      <c r="D42" s="23"/>
      <c r="E42" s="23"/>
      <c r="F42" s="23"/>
    </row>
    <row r="43" spans="2:6" x14ac:dyDescent="0.2">
      <c r="B43" s="3" t="s">
        <v>0</v>
      </c>
      <c r="C43" s="2" t="s">
        <v>2</v>
      </c>
      <c r="D43" s="2" t="s">
        <v>3</v>
      </c>
      <c r="E43" s="2" t="s">
        <v>4</v>
      </c>
      <c r="F43" s="3" t="s">
        <v>1</v>
      </c>
    </row>
    <row r="44" spans="2:6" x14ac:dyDescent="0.2">
      <c r="B44" s="4">
        <v>1</v>
      </c>
      <c r="C44" s="7"/>
      <c r="D44" s="7"/>
      <c r="E44" s="7"/>
      <c r="F44" s="21">
        <v>25</v>
      </c>
    </row>
    <row r="45" spans="2:6" x14ac:dyDescent="0.2">
      <c r="B45" s="4">
        <v>2</v>
      </c>
      <c r="C45" s="7"/>
      <c r="D45" s="7"/>
      <c r="E45" s="7"/>
      <c r="F45" s="21">
        <v>20</v>
      </c>
    </row>
    <row r="46" spans="2:6" x14ac:dyDescent="0.2">
      <c r="B46" s="4">
        <v>3</v>
      </c>
      <c r="C46" s="7"/>
      <c r="D46" s="7"/>
      <c r="E46" s="7"/>
      <c r="F46" s="21">
        <v>16</v>
      </c>
    </row>
    <row r="47" spans="2:6" x14ac:dyDescent="0.2">
      <c r="B47" s="4">
        <v>4</v>
      </c>
      <c r="C47" s="7"/>
      <c r="D47" s="7"/>
      <c r="E47" s="7"/>
      <c r="F47" s="21">
        <v>13</v>
      </c>
    </row>
    <row r="48" spans="2:6" x14ac:dyDescent="0.2">
      <c r="B48" s="4">
        <v>5</v>
      </c>
      <c r="C48" s="7"/>
      <c r="D48" s="7"/>
      <c r="E48" s="7"/>
      <c r="F48" s="21">
        <v>11</v>
      </c>
    </row>
    <row r="49" spans="2:6" x14ac:dyDescent="0.2">
      <c r="B49" s="4">
        <v>6</v>
      </c>
      <c r="C49" s="7"/>
      <c r="D49" s="7"/>
      <c r="E49" s="7"/>
      <c r="F49" s="21">
        <v>10</v>
      </c>
    </row>
    <row r="50" spans="2:6" x14ac:dyDescent="0.2">
      <c r="B50" s="4">
        <v>7</v>
      </c>
      <c r="C50" s="7"/>
      <c r="D50" s="7"/>
      <c r="E50" s="7"/>
      <c r="F50" s="21">
        <v>9</v>
      </c>
    </row>
    <row r="51" spans="2:6" x14ac:dyDescent="0.2">
      <c r="B51" s="4">
        <v>8</v>
      </c>
      <c r="C51" s="7"/>
      <c r="D51" s="7"/>
      <c r="E51" s="7"/>
      <c r="F51" s="21">
        <v>8</v>
      </c>
    </row>
    <row r="52" spans="2:6" x14ac:dyDescent="0.2">
      <c r="B52" s="4">
        <v>9</v>
      </c>
      <c r="C52" s="7"/>
      <c r="D52" s="7"/>
      <c r="E52" s="7"/>
      <c r="F52" s="21">
        <v>7</v>
      </c>
    </row>
    <row r="53" spans="2:6" x14ac:dyDescent="0.2">
      <c r="B53" s="4">
        <v>10</v>
      </c>
      <c r="C53" s="7"/>
      <c r="D53" s="7"/>
      <c r="E53" s="7"/>
      <c r="F53" s="21">
        <v>6</v>
      </c>
    </row>
    <row r="54" spans="2:6" x14ac:dyDescent="0.2">
      <c r="B54" s="4">
        <v>11</v>
      </c>
      <c r="C54" s="7"/>
      <c r="D54" s="7"/>
      <c r="E54" s="7"/>
      <c r="F54" s="21">
        <v>5</v>
      </c>
    </row>
    <row r="55" spans="2:6" x14ac:dyDescent="0.2">
      <c r="B55" s="4">
        <v>12</v>
      </c>
      <c r="C55" s="7"/>
      <c r="D55" s="7"/>
      <c r="E55" s="7"/>
      <c r="F55" s="21">
        <v>4</v>
      </c>
    </row>
    <row r="56" spans="2:6" x14ac:dyDescent="0.2">
      <c r="B56" s="4">
        <v>13</v>
      </c>
      <c r="C56" s="7"/>
      <c r="D56" s="7"/>
      <c r="E56" s="7"/>
      <c r="F56" s="21">
        <v>3</v>
      </c>
    </row>
    <row r="57" spans="2:6" x14ac:dyDescent="0.2">
      <c r="B57" s="4">
        <v>14</v>
      </c>
      <c r="C57" s="7"/>
      <c r="D57" s="7"/>
      <c r="E57" s="7"/>
      <c r="F57" s="21">
        <v>2</v>
      </c>
    </row>
    <row r="58" spans="2:6" x14ac:dyDescent="0.2">
      <c r="B58" s="4">
        <v>15</v>
      </c>
      <c r="C58" s="7"/>
      <c r="D58" s="7"/>
      <c r="E58" s="7"/>
      <c r="F58" s="21">
        <v>1</v>
      </c>
    </row>
    <row r="59" spans="2:6" x14ac:dyDescent="0.2">
      <c r="B59" s="23" t="s">
        <v>24</v>
      </c>
      <c r="C59" s="23"/>
      <c r="D59" s="23"/>
      <c r="E59" s="23"/>
      <c r="F59" s="23"/>
    </row>
    <row r="60" spans="2:6" x14ac:dyDescent="0.2">
      <c r="B60" s="23"/>
      <c r="C60" s="23"/>
      <c r="D60" s="23"/>
      <c r="E60" s="23"/>
      <c r="F60" s="23"/>
    </row>
    <row r="61" spans="2:6" x14ac:dyDescent="0.2">
      <c r="B61" s="3" t="s">
        <v>0</v>
      </c>
      <c r="C61" s="2" t="s">
        <v>2</v>
      </c>
      <c r="D61" s="2" t="s">
        <v>3</v>
      </c>
      <c r="E61" s="2" t="s">
        <v>4</v>
      </c>
      <c r="F61" s="3" t="s">
        <v>1</v>
      </c>
    </row>
    <row r="62" spans="2:6" x14ac:dyDescent="0.2">
      <c r="B62" s="4">
        <v>1</v>
      </c>
      <c r="C62" s="7"/>
      <c r="D62" s="7"/>
      <c r="E62" s="7"/>
      <c r="F62" s="21">
        <v>25</v>
      </c>
    </row>
    <row r="63" spans="2:6" x14ac:dyDescent="0.2">
      <c r="B63" s="4">
        <v>2</v>
      </c>
      <c r="C63" s="7"/>
      <c r="D63" s="7"/>
      <c r="E63" s="7"/>
      <c r="F63" s="21">
        <v>20</v>
      </c>
    </row>
    <row r="64" spans="2:6" x14ac:dyDescent="0.2">
      <c r="B64" s="4">
        <v>3</v>
      </c>
      <c r="C64" s="7"/>
      <c r="D64" s="7"/>
      <c r="E64" s="7"/>
      <c r="F64" s="21">
        <v>16</v>
      </c>
    </row>
    <row r="65" spans="2:6" x14ac:dyDescent="0.2">
      <c r="B65" s="4">
        <v>4</v>
      </c>
      <c r="C65" s="7"/>
      <c r="D65" s="7"/>
      <c r="E65" s="7"/>
      <c r="F65" s="21">
        <v>13</v>
      </c>
    </row>
    <row r="66" spans="2:6" x14ac:dyDescent="0.2">
      <c r="B66" s="4">
        <v>5</v>
      </c>
      <c r="C66" s="7"/>
      <c r="D66" s="7"/>
      <c r="E66" s="7"/>
      <c r="F66" s="21">
        <v>11</v>
      </c>
    </row>
    <row r="67" spans="2:6" x14ac:dyDescent="0.2">
      <c r="B67" s="4">
        <v>6</v>
      </c>
      <c r="C67" s="7"/>
      <c r="D67" s="7"/>
      <c r="E67" s="7"/>
      <c r="F67" s="21">
        <v>10</v>
      </c>
    </row>
    <row r="68" spans="2:6" x14ac:dyDescent="0.2">
      <c r="B68" s="4">
        <v>7</v>
      </c>
      <c r="C68" s="7"/>
      <c r="D68" s="7"/>
      <c r="E68" s="7"/>
      <c r="F68" s="21">
        <v>9</v>
      </c>
    </row>
    <row r="69" spans="2:6" x14ac:dyDescent="0.2">
      <c r="B69" s="4">
        <v>8</v>
      </c>
      <c r="C69" s="7"/>
      <c r="D69" s="7"/>
      <c r="E69" s="7"/>
      <c r="F69" s="21">
        <v>8</v>
      </c>
    </row>
    <row r="70" spans="2:6" x14ac:dyDescent="0.2">
      <c r="B70" s="4">
        <v>9</v>
      </c>
      <c r="C70" s="7"/>
      <c r="D70" s="7"/>
      <c r="E70" s="7"/>
      <c r="F70" s="21">
        <v>7</v>
      </c>
    </row>
    <row r="71" spans="2:6" x14ac:dyDescent="0.2">
      <c r="B71" s="4">
        <v>10</v>
      </c>
      <c r="C71" s="7"/>
      <c r="D71" s="7"/>
      <c r="E71" s="7"/>
      <c r="F71" s="21">
        <v>6</v>
      </c>
    </row>
    <row r="72" spans="2:6" x14ac:dyDescent="0.2">
      <c r="B72" s="4">
        <v>11</v>
      </c>
      <c r="C72" s="7"/>
      <c r="D72" s="7"/>
      <c r="E72" s="7"/>
      <c r="F72" s="21">
        <v>5</v>
      </c>
    </row>
    <row r="73" spans="2:6" x14ac:dyDescent="0.2">
      <c r="B73" s="4">
        <v>12</v>
      </c>
      <c r="C73" s="7"/>
      <c r="D73" s="7"/>
      <c r="E73" s="7"/>
      <c r="F73" s="21">
        <v>4</v>
      </c>
    </row>
    <row r="74" spans="2:6" x14ac:dyDescent="0.2">
      <c r="B74" s="4">
        <v>13</v>
      </c>
      <c r="C74" s="7"/>
      <c r="D74" s="7"/>
      <c r="E74" s="7"/>
      <c r="F74" s="21">
        <v>3</v>
      </c>
    </row>
    <row r="75" spans="2:6" x14ac:dyDescent="0.2">
      <c r="B75" s="4">
        <v>14</v>
      </c>
      <c r="C75" s="7"/>
      <c r="D75" s="7"/>
      <c r="E75" s="7"/>
      <c r="F75" s="21">
        <v>2</v>
      </c>
    </row>
    <row r="76" spans="2:6" x14ac:dyDescent="0.2">
      <c r="B76" s="4">
        <v>15</v>
      </c>
      <c r="C76" s="7"/>
      <c r="D76" s="7"/>
      <c r="E76" s="7"/>
      <c r="F76" s="21">
        <v>1</v>
      </c>
    </row>
    <row r="77" spans="2:6" x14ac:dyDescent="0.2">
      <c r="B77" s="23" t="s">
        <v>25</v>
      </c>
      <c r="C77" s="23"/>
      <c r="D77" s="23"/>
      <c r="E77" s="23"/>
      <c r="F77" s="23"/>
    </row>
    <row r="78" spans="2:6" x14ac:dyDescent="0.2">
      <c r="B78" s="23"/>
      <c r="C78" s="23"/>
      <c r="D78" s="23"/>
      <c r="E78" s="23"/>
      <c r="F78" s="23"/>
    </row>
    <row r="79" spans="2:6" x14ac:dyDescent="0.2">
      <c r="B79" s="3" t="s">
        <v>0</v>
      </c>
      <c r="C79" s="2" t="s">
        <v>2</v>
      </c>
      <c r="D79" s="2" t="s">
        <v>3</v>
      </c>
      <c r="E79" s="2" t="s">
        <v>4</v>
      </c>
      <c r="F79" s="3" t="s">
        <v>1</v>
      </c>
    </row>
    <row r="80" spans="2:6" x14ac:dyDescent="0.2">
      <c r="B80" s="4">
        <v>1</v>
      </c>
      <c r="C80" s="7"/>
      <c r="D80" s="7"/>
      <c r="E80" s="7"/>
      <c r="F80" s="21">
        <v>25</v>
      </c>
    </row>
    <row r="81" spans="2:6" x14ac:dyDescent="0.2">
      <c r="B81" s="4">
        <v>2</v>
      </c>
      <c r="C81" s="7"/>
      <c r="D81" s="7"/>
      <c r="E81" s="7"/>
      <c r="F81" s="21">
        <v>20</v>
      </c>
    </row>
    <row r="82" spans="2:6" x14ac:dyDescent="0.2">
      <c r="B82" s="4">
        <v>3</v>
      </c>
      <c r="C82" s="7"/>
      <c r="D82" s="7"/>
      <c r="E82" s="7"/>
      <c r="F82" s="21">
        <v>16</v>
      </c>
    </row>
    <row r="83" spans="2:6" x14ac:dyDescent="0.2">
      <c r="B83" s="4">
        <v>4</v>
      </c>
      <c r="C83" s="7"/>
      <c r="D83" s="7"/>
      <c r="E83" s="7"/>
      <c r="F83" s="21">
        <v>13</v>
      </c>
    </row>
    <row r="84" spans="2:6" x14ac:dyDescent="0.2">
      <c r="B84" s="4">
        <v>5</v>
      </c>
      <c r="C84" s="7"/>
      <c r="D84" s="7"/>
      <c r="E84" s="7"/>
      <c r="F84" s="21">
        <v>11</v>
      </c>
    </row>
    <row r="85" spans="2:6" x14ac:dyDescent="0.2">
      <c r="B85" s="4">
        <v>6</v>
      </c>
      <c r="C85" s="7"/>
      <c r="D85" s="7"/>
      <c r="E85" s="7"/>
      <c r="F85" s="21">
        <v>10</v>
      </c>
    </row>
    <row r="86" spans="2:6" x14ac:dyDescent="0.2">
      <c r="B86" s="4">
        <v>7</v>
      </c>
      <c r="C86" s="7"/>
      <c r="D86" s="7"/>
      <c r="E86" s="7"/>
      <c r="F86" s="21">
        <v>9</v>
      </c>
    </row>
    <row r="87" spans="2:6" x14ac:dyDescent="0.2">
      <c r="B87" s="4">
        <v>8</v>
      </c>
      <c r="C87" s="7"/>
      <c r="D87" s="7"/>
      <c r="E87" s="7"/>
      <c r="F87" s="21">
        <v>8</v>
      </c>
    </row>
    <row r="88" spans="2:6" x14ac:dyDescent="0.2">
      <c r="B88" s="4">
        <v>9</v>
      </c>
      <c r="C88" s="7"/>
      <c r="D88" s="7"/>
      <c r="E88" s="7"/>
      <c r="F88" s="21">
        <v>7</v>
      </c>
    </row>
    <row r="89" spans="2:6" x14ac:dyDescent="0.2">
      <c r="B89" s="4">
        <v>10</v>
      </c>
      <c r="C89" s="7"/>
      <c r="D89" s="7"/>
      <c r="E89" s="7"/>
      <c r="F89" s="21">
        <v>6</v>
      </c>
    </row>
    <row r="90" spans="2:6" x14ac:dyDescent="0.2">
      <c r="B90" s="4">
        <v>11</v>
      </c>
      <c r="C90" s="7"/>
      <c r="D90" s="7"/>
      <c r="E90" s="7"/>
      <c r="F90" s="21">
        <v>5</v>
      </c>
    </row>
    <row r="91" spans="2:6" x14ac:dyDescent="0.2">
      <c r="B91" s="4">
        <v>12</v>
      </c>
      <c r="C91" s="7"/>
      <c r="D91" s="7"/>
      <c r="E91" s="7"/>
      <c r="F91" s="21">
        <v>4</v>
      </c>
    </row>
    <row r="92" spans="2:6" x14ac:dyDescent="0.2">
      <c r="B92" s="4">
        <v>13</v>
      </c>
      <c r="C92" s="7"/>
      <c r="D92" s="7"/>
      <c r="E92" s="7"/>
      <c r="F92" s="21">
        <v>3</v>
      </c>
    </row>
    <row r="93" spans="2:6" x14ac:dyDescent="0.2">
      <c r="B93" s="4">
        <v>14</v>
      </c>
      <c r="C93" s="7"/>
      <c r="D93" s="7"/>
      <c r="E93" s="7"/>
      <c r="F93" s="21">
        <v>2</v>
      </c>
    </row>
    <row r="94" spans="2:6" x14ac:dyDescent="0.2">
      <c r="B94" s="4">
        <v>15</v>
      </c>
      <c r="C94" s="7"/>
      <c r="D94" s="7"/>
      <c r="E94" s="7"/>
      <c r="F94" s="21">
        <v>1</v>
      </c>
    </row>
    <row r="95" spans="2:6" x14ac:dyDescent="0.2">
      <c r="B95" s="23" t="s">
        <v>26</v>
      </c>
      <c r="C95" s="23"/>
      <c r="D95" s="23"/>
      <c r="E95" s="23"/>
      <c r="F95" s="23"/>
    </row>
    <row r="96" spans="2:6" x14ac:dyDescent="0.2">
      <c r="B96" s="23"/>
      <c r="C96" s="23"/>
      <c r="D96" s="23"/>
      <c r="E96" s="23"/>
      <c r="F96" s="23"/>
    </row>
    <row r="97" spans="2:6" x14ac:dyDescent="0.2">
      <c r="B97" s="3" t="s">
        <v>0</v>
      </c>
      <c r="C97" s="2" t="s">
        <v>2</v>
      </c>
      <c r="D97" s="2" t="s">
        <v>3</v>
      </c>
      <c r="E97" s="2" t="s">
        <v>4</v>
      </c>
      <c r="F97" s="3" t="s">
        <v>1</v>
      </c>
    </row>
    <row r="98" spans="2:6" x14ac:dyDescent="0.2">
      <c r="B98" s="4">
        <v>1</v>
      </c>
      <c r="C98" s="7"/>
      <c r="D98" s="7"/>
      <c r="E98" s="7"/>
      <c r="F98" s="21">
        <v>25</v>
      </c>
    </row>
    <row r="99" spans="2:6" x14ac:dyDescent="0.2">
      <c r="B99" s="4">
        <v>2</v>
      </c>
      <c r="C99" s="7"/>
      <c r="D99" s="7"/>
      <c r="E99" s="7"/>
      <c r="F99" s="21">
        <v>20</v>
      </c>
    </row>
    <row r="100" spans="2:6" x14ac:dyDescent="0.2">
      <c r="B100" s="4">
        <v>3</v>
      </c>
      <c r="C100" s="7"/>
      <c r="D100" s="7"/>
      <c r="E100" s="7"/>
      <c r="F100" s="21">
        <v>16</v>
      </c>
    </row>
    <row r="101" spans="2:6" x14ac:dyDescent="0.2">
      <c r="B101" s="4">
        <v>4</v>
      </c>
      <c r="C101" s="7"/>
      <c r="D101" s="7"/>
      <c r="E101" s="7"/>
      <c r="F101" s="21">
        <v>13</v>
      </c>
    </row>
    <row r="102" spans="2:6" x14ac:dyDescent="0.2">
      <c r="B102" s="4">
        <v>5</v>
      </c>
      <c r="C102" s="7"/>
      <c r="D102" s="7"/>
      <c r="E102" s="7"/>
      <c r="F102" s="21">
        <v>11</v>
      </c>
    </row>
    <row r="103" spans="2:6" x14ac:dyDescent="0.2">
      <c r="B103" s="4">
        <v>6</v>
      </c>
      <c r="C103" s="7"/>
      <c r="D103" s="7"/>
      <c r="E103" s="7"/>
      <c r="F103" s="21">
        <v>10</v>
      </c>
    </row>
    <row r="104" spans="2:6" x14ac:dyDescent="0.2">
      <c r="B104" s="4">
        <v>7</v>
      </c>
      <c r="C104" s="7"/>
      <c r="D104" s="7"/>
      <c r="E104" s="7"/>
      <c r="F104" s="21">
        <v>9</v>
      </c>
    </row>
    <row r="105" spans="2:6" x14ac:dyDescent="0.2">
      <c r="B105" s="4">
        <v>8</v>
      </c>
      <c r="C105" s="7"/>
      <c r="D105" s="7"/>
      <c r="E105" s="7"/>
      <c r="F105" s="21">
        <v>8</v>
      </c>
    </row>
    <row r="106" spans="2:6" x14ac:dyDescent="0.2">
      <c r="B106" s="4">
        <v>9</v>
      </c>
      <c r="C106" s="7"/>
      <c r="D106" s="7"/>
      <c r="E106" s="7"/>
      <c r="F106" s="21">
        <v>7</v>
      </c>
    </row>
    <row r="107" spans="2:6" x14ac:dyDescent="0.2">
      <c r="B107" s="4">
        <v>10</v>
      </c>
      <c r="C107" s="7"/>
      <c r="D107" s="7"/>
      <c r="E107" s="7"/>
      <c r="F107" s="21">
        <v>6</v>
      </c>
    </row>
    <row r="108" spans="2:6" x14ac:dyDescent="0.2">
      <c r="B108" s="4">
        <v>11</v>
      </c>
      <c r="C108" s="7"/>
      <c r="D108" s="7"/>
      <c r="E108" s="7"/>
      <c r="F108" s="21">
        <v>5</v>
      </c>
    </row>
    <row r="109" spans="2:6" x14ac:dyDescent="0.2">
      <c r="B109" s="4">
        <v>12</v>
      </c>
      <c r="C109" s="7"/>
      <c r="D109" s="7"/>
      <c r="E109" s="7"/>
      <c r="F109" s="21">
        <v>4</v>
      </c>
    </row>
    <row r="110" spans="2:6" x14ac:dyDescent="0.2">
      <c r="B110" s="4">
        <v>13</v>
      </c>
      <c r="C110" s="7"/>
      <c r="D110" s="7"/>
      <c r="E110" s="7"/>
      <c r="F110" s="21">
        <v>3</v>
      </c>
    </row>
    <row r="111" spans="2:6" x14ac:dyDescent="0.2">
      <c r="B111" s="4">
        <v>14</v>
      </c>
      <c r="C111" s="7"/>
      <c r="D111" s="7"/>
      <c r="E111" s="7"/>
      <c r="F111" s="21">
        <v>2</v>
      </c>
    </row>
    <row r="112" spans="2:6" x14ac:dyDescent="0.2">
      <c r="B112" s="4">
        <v>15</v>
      </c>
      <c r="C112" s="7"/>
      <c r="D112" s="7"/>
      <c r="E112" s="7"/>
      <c r="F112" s="21">
        <v>1</v>
      </c>
    </row>
    <row r="113" spans="2:6" x14ac:dyDescent="0.2">
      <c r="B113" s="23" t="s">
        <v>27</v>
      </c>
      <c r="C113" s="23"/>
      <c r="D113" s="23"/>
      <c r="E113" s="23"/>
      <c r="F113" s="23"/>
    </row>
    <row r="114" spans="2:6" x14ac:dyDescent="0.2">
      <c r="B114" s="23"/>
      <c r="C114" s="23"/>
      <c r="D114" s="23"/>
      <c r="E114" s="23"/>
      <c r="F114" s="23"/>
    </row>
    <row r="115" spans="2:6" x14ac:dyDescent="0.2">
      <c r="B115" s="3" t="s">
        <v>0</v>
      </c>
      <c r="C115" s="2" t="s">
        <v>2</v>
      </c>
      <c r="D115" s="2" t="s">
        <v>3</v>
      </c>
      <c r="E115" s="2" t="s">
        <v>4</v>
      </c>
      <c r="F115" s="3" t="s">
        <v>1</v>
      </c>
    </row>
    <row r="116" spans="2:6" x14ac:dyDescent="0.2">
      <c r="B116" s="4">
        <v>1</v>
      </c>
      <c r="C116" s="7"/>
      <c r="D116" s="7"/>
      <c r="E116" s="7"/>
      <c r="F116" s="21">
        <v>25</v>
      </c>
    </row>
    <row r="117" spans="2:6" x14ac:dyDescent="0.2">
      <c r="B117" s="4">
        <v>2</v>
      </c>
      <c r="C117" s="7"/>
      <c r="D117" s="7"/>
      <c r="E117" s="7"/>
      <c r="F117" s="21">
        <v>20</v>
      </c>
    </row>
    <row r="118" spans="2:6" x14ac:dyDescent="0.2">
      <c r="B118" s="4">
        <v>3</v>
      </c>
      <c r="C118" s="7"/>
      <c r="D118" s="7"/>
      <c r="E118" s="7"/>
      <c r="F118" s="21">
        <v>16</v>
      </c>
    </row>
    <row r="119" spans="2:6" x14ac:dyDescent="0.2">
      <c r="B119" s="4">
        <v>4</v>
      </c>
      <c r="C119" s="7"/>
      <c r="D119" s="7"/>
      <c r="E119" s="7"/>
      <c r="F119" s="21">
        <v>13</v>
      </c>
    </row>
    <row r="120" spans="2:6" x14ac:dyDescent="0.2">
      <c r="B120" s="4">
        <v>5</v>
      </c>
      <c r="C120" s="7"/>
      <c r="D120" s="7"/>
      <c r="E120" s="7"/>
      <c r="F120" s="21">
        <v>11</v>
      </c>
    </row>
    <row r="121" spans="2:6" x14ac:dyDescent="0.2">
      <c r="B121" s="4">
        <v>6</v>
      </c>
      <c r="C121" s="7"/>
      <c r="D121" s="7"/>
      <c r="E121" s="7"/>
      <c r="F121" s="21">
        <v>10</v>
      </c>
    </row>
    <row r="122" spans="2:6" x14ac:dyDescent="0.2">
      <c r="B122" s="4">
        <v>7</v>
      </c>
      <c r="C122" s="7"/>
      <c r="D122" s="7"/>
      <c r="E122" s="7"/>
      <c r="F122" s="21">
        <v>9</v>
      </c>
    </row>
    <row r="123" spans="2:6" x14ac:dyDescent="0.2">
      <c r="B123" s="4">
        <v>8</v>
      </c>
      <c r="C123" s="7"/>
      <c r="D123" s="7"/>
      <c r="E123" s="7"/>
      <c r="F123" s="21">
        <v>8</v>
      </c>
    </row>
    <row r="124" spans="2:6" x14ac:dyDescent="0.2">
      <c r="B124" s="4">
        <v>9</v>
      </c>
      <c r="C124" s="7"/>
      <c r="D124" s="7"/>
      <c r="E124" s="7"/>
      <c r="F124" s="21">
        <v>7</v>
      </c>
    </row>
    <row r="125" spans="2:6" x14ac:dyDescent="0.2">
      <c r="B125" s="4">
        <v>10</v>
      </c>
      <c r="C125" s="7"/>
      <c r="D125" s="7"/>
      <c r="E125" s="7"/>
      <c r="F125" s="21">
        <v>6</v>
      </c>
    </row>
    <row r="126" spans="2:6" x14ac:dyDescent="0.2">
      <c r="B126" s="4">
        <v>11</v>
      </c>
      <c r="C126" s="7"/>
      <c r="D126" s="7"/>
      <c r="E126" s="7"/>
      <c r="F126" s="21">
        <v>5</v>
      </c>
    </row>
    <row r="127" spans="2:6" x14ac:dyDescent="0.2">
      <c r="B127" s="4">
        <v>12</v>
      </c>
      <c r="C127" s="7"/>
      <c r="D127" s="7"/>
      <c r="E127" s="7"/>
      <c r="F127" s="21">
        <v>4</v>
      </c>
    </row>
    <row r="128" spans="2:6" x14ac:dyDescent="0.2">
      <c r="B128" s="4">
        <v>13</v>
      </c>
      <c r="C128" s="7"/>
      <c r="D128" s="7"/>
      <c r="E128" s="7"/>
      <c r="F128" s="21">
        <v>3</v>
      </c>
    </row>
    <row r="129" spans="2:6" x14ac:dyDescent="0.2">
      <c r="B129" s="4">
        <v>14</v>
      </c>
      <c r="C129" s="7"/>
      <c r="D129" s="7"/>
      <c r="E129" s="7"/>
      <c r="F129" s="21">
        <v>2</v>
      </c>
    </row>
    <row r="130" spans="2:6" x14ac:dyDescent="0.2">
      <c r="B130" s="4">
        <v>15</v>
      </c>
      <c r="C130" s="7"/>
      <c r="D130" s="7"/>
      <c r="E130" s="7"/>
      <c r="F130" s="21">
        <v>1</v>
      </c>
    </row>
    <row r="131" spans="2:6" x14ac:dyDescent="0.2">
      <c r="B131" s="23" t="s">
        <v>28</v>
      </c>
      <c r="C131" s="23"/>
      <c r="D131" s="23"/>
      <c r="E131" s="23"/>
      <c r="F131" s="23"/>
    </row>
    <row r="132" spans="2:6" x14ac:dyDescent="0.2">
      <c r="B132" s="23"/>
      <c r="C132" s="23"/>
      <c r="D132" s="23"/>
      <c r="E132" s="23"/>
      <c r="F132" s="23"/>
    </row>
    <row r="133" spans="2:6" x14ac:dyDescent="0.2">
      <c r="B133" s="3" t="s">
        <v>0</v>
      </c>
      <c r="C133" s="2" t="s">
        <v>2</v>
      </c>
      <c r="D133" s="2" t="s">
        <v>3</v>
      </c>
      <c r="E133" s="2" t="s">
        <v>4</v>
      </c>
      <c r="F133" s="3" t="s">
        <v>1</v>
      </c>
    </row>
    <row r="134" spans="2:6" x14ac:dyDescent="0.2">
      <c r="B134" s="4">
        <v>1</v>
      </c>
      <c r="C134" s="7"/>
      <c r="D134" s="7"/>
      <c r="E134" s="7"/>
      <c r="F134" s="21">
        <v>25</v>
      </c>
    </row>
    <row r="135" spans="2:6" x14ac:dyDescent="0.2">
      <c r="B135" s="4">
        <v>2</v>
      </c>
      <c r="C135" s="7"/>
      <c r="D135" s="7"/>
      <c r="E135" s="7"/>
      <c r="F135" s="21">
        <v>20</v>
      </c>
    </row>
    <row r="136" spans="2:6" x14ac:dyDescent="0.2">
      <c r="B136" s="4">
        <v>3</v>
      </c>
      <c r="C136" s="7"/>
      <c r="D136" s="7"/>
      <c r="E136" s="7"/>
      <c r="F136" s="21">
        <v>16</v>
      </c>
    </row>
    <row r="137" spans="2:6" x14ac:dyDescent="0.2">
      <c r="B137" s="4">
        <v>4</v>
      </c>
      <c r="C137" s="7"/>
      <c r="D137" s="7"/>
      <c r="E137" s="7"/>
      <c r="F137" s="21">
        <v>13</v>
      </c>
    </row>
    <row r="138" spans="2:6" x14ac:dyDescent="0.2">
      <c r="B138" s="4">
        <v>5</v>
      </c>
      <c r="C138" s="7"/>
      <c r="D138" s="7"/>
      <c r="E138" s="7"/>
      <c r="F138" s="21">
        <v>11</v>
      </c>
    </row>
    <row r="139" spans="2:6" x14ac:dyDescent="0.2">
      <c r="B139" s="4">
        <v>6</v>
      </c>
      <c r="C139" s="7"/>
      <c r="D139" s="7"/>
      <c r="E139" s="7"/>
      <c r="F139" s="21">
        <v>10</v>
      </c>
    </row>
    <row r="140" spans="2:6" x14ac:dyDescent="0.2">
      <c r="B140" s="4">
        <v>7</v>
      </c>
      <c r="C140" s="7"/>
      <c r="D140" s="7"/>
      <c r="E140" s="7"/>
      <c r="F140" s="21">
        <v>9</v>
      </c>
    </row>
    <row r="141" spans="2:6" x14ac:dyDescent="0.2">
      <c r="B141" s="4">
        <v>8</v>
      </c>
      <c r="C141" s="7"/>
      <c r="D141" s="7"/>
      <c r="E141" s="7"/>
      <c r="F141" s="21">
        <v>8</v>
      </c>
    </row>
    <row r="142" spans="2:6" x14ac:dyDescent="0.2">
      <c r="B142" s="4">
        <v>9</v>
      </c>
      <c r="C142" s="7"/>
      <c r="D142" s="7"/>
      <c r="E142" s="7"/>
      <c r="F142" s="21">
        <v>7</v>
      </c>
    </row>
    <row r="143" spans="2:6" x14ac:dyDescent="0.2">
      <c r="B143" s="4">
        <v>10</v>
      </c>
      <c r="C143" s="7"/>
      <c r="D143" s="7"/>
      <c r="E143" s="7"/>
      <c r="F143" s="21">
        <v>6</v>
      </c>
    </row>
    <row r="144" spans="2:6" x14ac:dyDescent="0.2">
      <c r="B144" s="4">
        <v>11</v>
      </c>
      <c r="C144" s="7"/>
      <c r="D144" s="7"/>
      <c r="E144" s="7"/>
      <c r="F144" s="21">
        <v>5</v>
      </c>
    </row>
    <row r="145" spans="2:6" x14ac:dyDescent="0.2">
      <c r="B145" s="4">
        <v>12</v>
      </c>
      <c r="C145" s="7"/>
      <c r="D145" s="7"/>
      <c r="E145" s="7"/>
      <c r="F145" s="21">
        <v>4</v>
      </c>
    </row>
    <row r="146" spans="2:6" x14ac:dyDescent="0.2">
      <c r="B146" s="4">
        <v>13</v>
      </c>
      <c r="C146" s="7"/>
      <c r="D146" s="7"/>
      <c r="E146" s="7"/>
      <c r="F146" s="21">
        <v>3</v>
      </c>
    </row>
    <row r="147" spans="2:6" x14ac:dyDescent="0.2">
      <c r="B147" s="4">
        <v>14</v>
      </c>
      <c r="C147" s="7"/>
      <c r="D147" s="7"/>
      <c r="E147" s="7"/>
      <c r="F147" s="21">
        <v>2</v>
      </c>
    </row>
    <row r="148" spans="2:6" x14ac:dyDescent="0.2">
      <c r="B148" s="4">
        <v>15</v>
      </c>
      <c r="C148" s="7"/>
      <c r="D148" s="7"/>
      <c r="E148" s="7"/>
      <c r="F148" s="21">
        <v>1</v>
      </c>
    </row>
    <row r="149" spans="2:6" x14ac:dyDescent="0.2">
      <c r="B149" s="23" t="s">
        <v>29</v>
      </c>
      <c r="C149" s="23"/>
      <c r="D149" s="23"/>
      <c r="E149" s="23"/>
      <c r="F149" s="23"/>
    </row>
    <row r="150" spans="2:6" x14ac:dyDescent="0.2">
      <c r="B150" s="23"/>
      <c r="C150" s="23"/>
      <c r="D150" s="23"/>
      <c r="E150" s="23"/>
      <c r="F150" s="23"/>
    </row>
    <row r="151" spans="2:6" x14ac:dyDescent="0.2">
      <c r="B151" s="3" t="s">
        <v>0</v>
      </c>
      <c r="C151" s="2" t="s">
        <v>2</v>
      </c>
      <c r="D151" s="2" t="s">
        <v>3</v>
      </c>
      <c r="E151" s="2" t="s">
        <v>4</v>
      </c>
      <c r="F151" s="3" t="s">
        <v>1</v>
      </c>
    </row>
    <row r="152" spans="2:6" x14ac:dyDescent="0.2">
      <c r="B152" s="4">
        <v>1</v>
      </c>
      <c r="C152" s="7"/>
      <c r="D152" s="7"/>
      <c r="E152" s="7"/>
      <c r="F152" s="21">
        <v>25</v>
      </c>
    </row>
    <row r="153" spans="2:6" x14ac:dyDescent="0.2">
      <c r="B153" s="4">
        <v>2</v>
      </c>
      <c r="C153" s="7"/>
      <c r="D153" s="7"/>
      <c r="E153" s="7"/>
      <c r="F153" s="21">
        <v>20</v>
      </c>
    </row>
    <row r="154" spans="2:6" x14ac:dyDescent="0.2">
      <c r="B154" s="4">
        <v>3</v>
      </c>
      <c r="C154" s="7"/>
      <c r="D154" s="7"/>
      <c r="E154" s="7"/>
      <c r="F154" s="21">
        <v>16</v>
      </c>
    </row>
    <row r="155" spans="2:6" x14ac:dyDescent="0.2">
      <c r="B155" s="4">
        <v>4</v>
      </c>
      <c r="C155" s="7"/>
      <c r="D155" s="7"/>
      <c r="E155" s="7"/>
      <c r="F155" s="21">
        <v>13</v>
      </c>
    </row>
    <row r="156" spans="2:6" x14ac:dyDescent="0.2">
      <c r="B156" s="4">
        <v>5</v>
      </c>
      <c r="C156" s="7"/>
      <c r="D156" s="7"/>
      <c r="E156" s="7"/>
      <c r="F156" s="21">
        <v>11</v>
      </c>
    </row>
    <row r="157" spans="2:6" x14ac:dyDescent="0.2">
      <c r="B157" s="4">
        <v>6</v>
      </c>
      <c r="C157" s="7"/>
      <c r="D157" s="7"/>
      <c r="E157" s="7"/>
      <c r="F157" s="21">
        <v>10</v>
      </c>
    </row>
    <row r="158" spans="2:6" x14ac:dyDescent="0.2">
      <c r="B158" s="4">
        <v>7</v>
      </c>
      <c r="C158" s="7"/>
      <c r="D158" s="7"/>
      <c r="E158" s="7"/>
      <c r="F158" s="21">
        <v>9</v>
      </c>
    </row>
    <row r="159" spans="2:6" x14ac:dyDescent="0.2">
      <c r="B159" s="4">
        <v>8</v>
      </c>
      <c r="C159" s="7"/>
      <c r="D159" s="7"/>
      <c r="E159" s="7"/>
      <c r="F159" s="21">
        <v>8</v>
      </c>
    </row>
    <row r="160" spans="2:6" x14ac:dyDescent="0.2">
      <c r="B160" s="4">
        <v>9</v>
      </c>
      <c r="C160" s="7"/>
      <c r="D160" s="7"/>
      <c r="E160" s="7"/>
      <c r="F160" s="21">
        <v>7</v>
      </c>
    </row>
    <row r="161" spans="2:6" x14ac:dyDescent="0.2">
      <c r="B161" s="4">
        <v>10</v>
      </c>
      <c r="C161" s="7"/>
      <c r="D161" s="7"/>
      <c r="E161" s="7"/>
      <c r="F161" s="21">
        <v>6</v>
      </c>
    </row>
    <row r="162" spans="2:6" x14ac:dyDescent="0.2">
      <c r="B162" s="4">
        <v>11</v>
      </c>
      <c r="C162" s="7"/>
      <c r="D162" s="7"/>
      <c r="E162" s="7"/>
      <c r="F162" s="21">
        <v>5</v>
      </c>
    </row>
    <row r="163" spans="2:6" x14ac:dyDescent="0.2">
      <c r="B163" s="4">
        <v>12</v>
      </c>
      <c r="C163" s="7"/>
      <c r="D163" s="7"/>
      <c r="E163" s="7"/>
      <c r="F163" s="21">
        <v>4</v>
      </c>
    </row>
    <row r="164" spans="2:6" x14ac:dyDescent="0.2">
      <c r="B164" s="4">
        <v>13</v>
      </c>
      <c r="C164" s="7"/>
      <c r="D164" s="7"/>
      <c r="E164" s="7"/>
      <c r="F164" s="21">
        <v>3</v>
      </c>
    </row>
    <row r="165" spans="2:6" x14ac:dyDescent="0.2">
      <c r="B165" s="4">
        <v>14</v>
      </c>
      <c r="C165" s="7"/>
      <c r="D165" s="7"/>
      <c r="E165" s="7"/>
      <c r="F165" s="21">
        <v>2</v>
      </c>
    </row>
    <row r="166" spans="2:6" x14ac:dyDescent="0.2">
      <c r="B166" s="4">
        <v>15</v>
      </c>
      <c r="C166" s="7"/>
      <c r="D166" s="7"/>
      <c r="E166" s="7"/>
      <c r="F166" s="21">
        <v>1</v>
      </c>
    </row>
    <row r="167" spans="2:6" x14ac:dyDescent="0.2">
      <c r="B167" s="23" t="s">
        <v>30</v>
      </c>
      <c r="C167" s="23"/>
      <c r="D167" s="23"/>
      <c r="E167" s="23"/>
      <c r="F167" s="23"/>
    </row>
    <row r="168" spans="2:6" x14ac:dyDescent="0.2">
      <c r="B168" s="23"/>
      <c r="C168" s="23"/>
      <c r="D168" s="23"/>
      <c r="E168" s="23"/>
      <c r="F168" s="23"/>
    </row>
    <row r="169" spans="2:6" x14ac:dyDescent="0.2">
      <c r="B169" s="3" t="s">
        <v>0</v>
      </c>
      <c r="C169" s="2" t="s">
        <v>2</v>
      </c>
      <c r="D169" s="2" t="s">
        <v>3</v>
      </c>
      <c r="E169" s="2" t="s">
        <v>4</v>
      </c>
      <c r="F169" s="3" t="s">
        <v>1</v>
      </c>
    </row>
    <row r="170" spans="2:6" x14ac:dyDescent="0.2">
      <c r="B170" s="4">
        <v>1</v>
      </c>
      <c r="C170" s="7"/>
      <c r="D170" s="7"/>
      <c r="E170" s="7"/>
      <c r="F170" s="21">
        <v>25</v>
      </c>
    </row>
    <row r="171" spans="2:6" x14ac:dyDescent="0.2">
      <c r="B171" s="4">
        <v>2</v>
      </c>
      <c r="C171" s="7"/>
      <c r="D171" s="7"/>
      <c r="E171" s="7"/>
      <c r="F171" s="21">
        <v>20</v>
      </c>
    </row>
    <row r="172" spans="2:6" x14ac:dyDescent="0.2">
      <c r="B172" s="4">
        <v>3</v>
      </c>
      <c r="C172" s="7"/>
      <c r="D172" s="7"/>
      <c r="E172" s="7"/>
      <c r="F172" s="21">
        <v>16</v>
      </c>
    </row>
    <row r="173" spans="2:6" x14ac:dyDescent="0.2">
      <c r="B173" s="4">
        <v>4</v>
      </c>
      <c r="C173" s="7"/>
      <c r="D173" s="7"/>
      <c r="E173" s="7"/>
      <c r="F173" s="21">
        <v>13</v>
      </c>
    </row>
    <row r="174" spans="2:6" x14ac:dyDescent="0.2">
      <c r="B174" s="4">
        <v>5</v>
      </c>
      <c r="C174" s="7"/>
      <c r="D174" s="7"/>
      <c r="E174" s="7"/>
      <c r="F174" s="21">
        <v>11</v>
      </c>
    </row>
    <row r="175" spans="2:6" x14ac:dyDescent="0.2">
      <c r="B175" s="4">
        <v>6</v>
      </c>
      <c r="C175" s="7"/>
      <c r="D175" s="7"/>
      <c r="E175" s="7"/>
      <c r="F175" s="21">
        <v>10</v>
      </c>
    </row>
    <row r="176" spans="2:6" x14ac:dyDescent="0.2">
      <c r="B176" s="4">
        <v>7</v>
      </c>
      <c r="C176" s="7"/>
      <c r="D176" s="7"/>
      <c r="E176" s="7"/>
      <c r="F176" s="21">
        <v>9</v>
      </c>
    </row>
    <row r="177" spans="2:6" x14ac:dyDescent="0.2">
      <c r="B177" s="4">
        <v>8</v>
      </c>
      <c r="C177" s="7"/>
      <c r="D177" s="7"/>
      <c r="E177" s="7"/>
      <c r="F177" s="21">
        <v>8</v>
      </c>
    </row>
    <row r="178" spans="2:6" x14ac:dyDescent="0.2">
      <c r="B178" s="4">
        <v>9</v>
      </c>
      <c r="C178" s="7"/>
      <c r="D178" s="7"/>
      <c r="E178" s="7"/>
      <c r="F178" s="21">
        <v>7</v>
      </c>
    </row>
    <row r="179" spans="2:6" x14ac:dyDescent="0.2">
      <c r="B179" s="4">
        <v>10</v>
      </c>
      <c r="C179" s="7"/>
      <c r="D179" s="7"/>
      <c r="E179" s="7"/>
      <c r="F179" s="21">
        <v>6</v>
      </c>
    </row>
    <row r="180" spans="2:6" x14ac:dyDescent="0.2">
      <c r="B180" s="4">
        <v>11</v>
      </c>
      <c r="C180" s="7"/>
      <c r="D180" s="7"/>
      <c r="E180" s="7"/>
      <c r="F180" s="21">
        <v>5</v>
      </c>
    </row>
    <row r="181" spans="2:6" x14ac:dyDescent="0.2">
      <c r="B181" s="4">
        <v>12</v>
      </c>
      <c r="C181" s="7"/>
      <c r="D181" s="7"/>
      <c r="E181" s="7"/>
      <c r="F181" s="21">
        <v>4</v>
      </c>
    </row>
    <row r="182" spans="2:6" x14ac:dyDescent="0.2">
      <c r="B182" s="4">
        <v>13</v>
      </c>
      <c r="C182" s="7"/>
      <c r="D182" s="7"/>
      <c r="E182" s="7"/>
      <c r="F182" s="21">
        <v>3</v>
      </c>
    </row>
    <row r="183" spans="2:6" x14ac:dyDescent="0.2">
      <c r="B183" s="4">
        <v>14</v>
      </c>
      <c r="C183" s="7"/>
      <c r="D183" s="7"/>
      <c r="E183" s="7"/>
      <c r="F183" s="21">
        <v>2</v>
      </c>
    </row>
    <row r="184" spans="2:6" x14ac:dyDescent="0.2">
      <c r="B184" s="4">
        <v>15</v>
      </c>
      <c r="C184" s="7"/>
      <c r="D184" s="7"/>
      <c r="E184" s="7"/>
      <c r="F184" s="21">
        <v>1</v>
      </c>
    </row>
    <row r="185" spans="2:6" x14ac:dyDescent="0.2">
      <c r="B185" s="23" t="s">
        <v>31</v>
      </c>
      <c r="C185" s="23"/>
      <c r="D185" s="23"/>
      <c r="E185" s="23"/>
      <c r="F185" s="23"/>
    </row>
    <row r="186" spans="2:6" x14ac:dyDescent="0.2">
      <c r="B186" s="23"/>
      <c r="C186" s="23"/>
      <c r="D186" s="23"/>
      <c r="E186" s="23"/>
      <c r="F186" s="23"/>
    </row>
    <row r="187" spans="2:6" x14ac:dyDescent="0.2">
      <c r="B187" s="3" t="s">
        <v>0</v>
      </c>
      <c r="C187" s="2" t="s">
        <v>2</v>
      </c>
      <c r="D187" s="2" t="s">
        <v>3</v>
      </c>
      <c r="E187" s="2" t="s">
        <v>4</v>
      </c>
      <c r="F187" s="3" t="s">
        <v>1</v>
      </c>
    </row>
    <row r="188" spans="2:6" x14ac:dyDescent="0.2">
      <c r="B188" s="4">
        <v>1</v>
      </c>
      <c r="C188" s="7"/>
      <c r="D188" s="7"/>
      <c r="E188" s="7"/>
      <c r="F188" s="21">
        <v>25</v>
      </c>
    </row>
    <row r="189" spans="2:6" x14ac:dyDescent="0.2">
      <c r="B189" s="4">
        <v>2</v>
      </c>
      <c r="C189" s="7"/>
      <c r="D189" s="7"/>
      <c r="E189" s="7"/>
      <c r="F189" s="21">
        <v>20</v>
      </c>
    </row>
    <row r="190" spans="2:6" x14ac:dyDescent="0.2">
      <c r="B190" s="4">
        <v>3</v>
      </c>
      <c r="C190" s="7"/>
      <c r="D190" s="7"/>
      <c r="E190" s="7"/>
      <c r="F190" s="21">
        <v>16</v>
      </c>
    </row>
    <row r="191" spans="2:6" x14ac:dyDescent="0.2">
      <c r="B191" s="4">
        <v>4</v>
      </c>
      <c r="C191" s="7"/>
      <c r="D191" s="7"/>
      <c r="E191" s="7"/>
      <c r="F191" s="21">
        <v>13</v>
      </c>
    </row>
    <row r="192" spans="2:6" x14ac:dyDescent="0.2">
      <c r="B192" s="4">
        <v>5</v>
      </c>
      <c r="C192" s="7"/>
      <c r="D192" s="7"/>
      <c r="E192" s="7"/>
      <c r="F192" s="21">
        <v>11</v>
      </c>
    </row>
    <row r="193" spans="2:6" x14ac:dyDescent="0.2">
      <c r="B193" s="4">
        <v>6</v>
      </c>
      <c r="C193" s="7"/>
      <c r="D193" s="7"/>
      <c r="E193" s="7"/>
      <c r="F193" s="21">
        <v>10</v>
      </c>
    </row>
    <row r="194" spans="2:6" x14ac:dyDescent="0.2">
      <c r="B194" s="4">
        <v>7</v>
      </c>
      <c r="C194" s="7"/>
      <c r="D194" s="7"/>
      <c r="E194" s="7"/>
      <c r="F194" s="21">
        <v>9</v>
      </c>
    </row>
    <row r="195" spans="2:6" x14ac:dyDescent="0.2">
      <c r="B195" s="4">
        <v>8</v>
      </c>
      <c r="C195" s="7"/>
      <c r="D195" s="7"/>
      <c r="E195" s="7"/>
      <c r="F195" s="21">
        <v>8</v>
      </c>
    </row>
    <row r="196" spans="2:6" x14ac:dyDescent="0.2">
      <c r="B196" s="4">
        <v>9</v>
      </c>
      <c r="C196" s="7"/>
      <c r="D196" s="7"/>
      <c r="E196" s="7"/>
      <c r="F196" s="21">
        <v>7</v>
      </c>
    </row>
    <row r="197" spans="2:6" x14ac:dyDescent="0.2">
      <c r="B197" s="4">
        <v>10</v>
      </c>
      <c r="C197" s="7"/>
      <c r="D197" s="7"/>
      <c r="E197" s="7"/>
      <c r="F197" s="21">
        <v>6</v>
      </c>
    </row>
    <row r="198" spans="2:6" x14ac:dyDescent="0.2">
      <c r="B198" s="4">
        <v>11</v>
      </c>
      <c r="C198" s="7"/>
      <c r="D198" s="7"/>
      <c r="E198" s="7"/>
      <c r="F198" s="21">
        <v>5</v>
      </c>
    </row>
    <row r="199" spans="2:6" x14ac:dyDescent="0.2">
      <c r="B199" s="4">
        <v>12</v>
      </c>
      <c r="C199" s="7"/>
      <c r="D199" s="7"/>
      <c r="E199" s="7"/>
      <c r="F199" s="21">
        <v>4</v>
      </c>
    </row>
    <row r="200" spans="2:6" x14ac:dyDescent="0.2">
      <c r="B200" s="4">
        <v>13</v>
      </c>
      <c r="C200" s="7"/>
      <c r="D200" s="7"/>
      <c r="E200" s="7"/>
      <c r="F200" s="21">
        <v>3</v>
      </c>
    </row>
    <row r="201" spans="2:6" x14ac:dyDescent="0.2">
      <c r="B201" s="4">
        <v>14</v>
      </c>
      <c r="C201" s="7"/>
      <c r="D201" s="7"/>
      <c r="E201" s="7"/>
      <c r="F201" s="21">
        <v>2</v>
      </c>
    </row>
    <row r="202" spans="2:6" x14ac:dyDescent="0.2">
      <c r="B202" s="4">
        <v>15</v>
      </c>
      <c r="C202" s="7"/>
      <c r="D202" s="7"/>
      <c r="E202" s="7"/>
      <c r="F202" s="21">
        <v>1</v>
      </c>
    </row>
    <row r="203" spans="2:6" x14ac:dyDescent="0.2">
      <c r="B203" s="23" t="s">
        <v>32</v>
      </c>
      <c r="C203" s="23"/>
      <c r="D203" s="23"/>
      <c r="E203" s="23"/>
      <c r="F203" s="23"/>
    </row>
    <row r="204" spans="2:6" x14ac:dyDescent="0.2">
      <c r="B204" s="23"/>
      <c r="C204" s="23"/>
      <c r="D204" s="23"/>
      <c r="E204" s="23"/>
      <c r="F204" s="23"/>
    </row>
    <row r="205" spans="2:6" x14ac:dyDescent="0.2">
      <c r="B205" s="3" t="s">
        <v>0</v>
      </c>
      <c r="C205" s="2" t="s">
        <v>2</v>
      </c>
      <c r="D205" s="2" t="s">
        <v>3</v>
      </c>
      <c r="E205" s="2" t="s">
        <v>4</v>
      </c>
      <c r="F205" s="3" t="s">
        <v>1</v>
      </c>
    </row>
    <row r="206" spans="2:6" x14ac:dyDescent="0.2">
      <c r="B206" s="4">
        <v>1</v>
      </c>
      <c r="C206" s="7"/>
      <c r="D206" s="7"/>
      <c r="E206" s="7"/>
      <c r="F206" s="21">
        <v>25</v>
      </c>
    </row>
    <row r="207" spans="2:6" x14ac:dyDescent="0.2">
      <c r="B207" s="4">
        <v>2</v>
      </c>
      <c r="C207" s="7"/>
      <c r="D207" s="7"/>
      <c r="E207" s="7"/>
      <c r="F207" s="21">
        <v>20</v>
      </c>
    </row>
    <row r="208" spans="2:6" x14ac:dyDescent="0.2">
      <c r="B208" s="4">
        <v>3</v>
      </c>
      <c r="C208" s="7"/>
      <c r="D208" s="7"/>
      <c r="E208" s="7"/>
      <c r="F208" s="21">
        <v>16</v>
      </c>
    </row>
    <row r="209" spans="2:6" x14ac:dyDescent="0.2">
      <c r="B209" s="4">
        <v>4</v>
      </c>
      <c r="C209" s="7"/>
      <c r="D209" s="7"/>
      <c r="E209" s="7"/>
      <c r="F209" s="21">
        <v>13</v>
      </c>
    </row>
    <row r="210" spans="2:6" x14ac:dyDescent="0.2">
      <c r="B210" s="4">
        <v>5</v>
      </c>
      <c r="C210" s="7"/>
      <c r="D210" s="7"/>
      <c r="E210" s="7"/>
      <c r="F210" s="21">
        <v>11</v>
      </c>
    </row>
    <row r="211" spans="2:6" x14ac:dyDescent="0.2">
      <c r="B211" s="4">
        <v>6</v>
      </c>
      <c r="C211" s="7"/>
      <c r="D211" s="7"/>
      <c r="E211" s="7"/>
      <c r="F211" s="21">
        <v>10</v>
      </c>
    </row>
    <row r="212" spans="2:6" x14ac:dyDescent="0.2">
      <c r="B212" s="4">
        <v>7</v>
      </c>
      <c r="C212" s="7"/>
      <c r="D212" s="7"/>
      <c r="E212" s="7"/>
      <c r="F212" s="21">
        <v>9</v>
      </c>
    </row>
    <row r="213" spans="2:6" x14ac:dyDescent="0.2">
      <c r="B213" s="4">
        <v>8</v>
      </c>
      <c r="C213" s="7"/>
      <c r="D213" s="7"/>
      <c r="E213" s="7"/>
      <c r="F213" s="21">
        <v>8</v>
      </c>
    </row>
    <row r="214" spans="2:6" x14ac:dyDescent="0.2">
      <c r="B214" s="4">
        <v>9</v>
      </c>
      <c r="C214" s="7"/>
      <c r="D214" s="7"/>
      <c r="E214" s="7"/>
      <c r="F214" s="21">
        <v>7</v>
      </c>
    </row>
    <row r="215" spans="2:6" x14ac:dyDescent="0.2">
      <c r="B215" s="4">
        <v>10</v>
      </c>
      <c r="C215" s="7"/>
      <c r="D215" s="7"/>
      <c r="E215" s="7"/>
      <c r="F215" s="21">
        <v>6</v>
      </c>
    </row>
    <row r="216" spans="2:6" x14ac:dyDescent="0.2">
      <c r="B216" s="4">
        <v>11</v>
      </c>
      <c r="C216" s="7"/>
      <c r="D216" s="7"/>
      <c r="E216" s="7"/>
      <c r="F216" s="21">
        <v>5</v>
      </c>
    </row>
    <row r="217" spans="2:6" x14ac:dyDescent="0.2">
      <c r="B217" s="4">
        <v>12</v>
      </c>
      <c r="C217" s="7"/>
      <c r="D217" s="7"/>
      <c r="E217" s="7"/>
      <c r="F217" s="21">
        <v>4</v>
      </c>
    </row>
    <row r="218" spans="2:6" x14ac:dyDescent="0.2">
      <c r="B218" s="4">
        <v>13</v>
      </c>
      <c r="C218" s="7"/>
      <c r="D218" s="7"/>
      <c r="E218" s="7"/>
      <c r="F218" s="21">
        <v>3</v>
      </c>
    </row>
    <row r="219" spans="2:6" x14ac:dyDescent="0.2">
      <c r="B219" s="4">
        <v>14</v>
      </c>
      <c r="C219" s="7"/>
      <c r="D219" s="7"/>
      <c r="E219" s="7"/>
      <c r="F219" s="21">
        <v>2</v>
      </c>
    </row>
    <row r="220" spans="2:6" x14ac:dyDescent="0.2">
      <c r="B220" s="4">
        <v>15</v>
      </c>
      <c r="C220" s="7"/>
      <c r="D220" s="7"/>
      <c r="E220" s="7"/>
      <c r="F220" s="21">
        <v>1</v>
      </c>
    </row>
    <row r="221" spans="2:6" x14ac:dyDescent="0.2">
      <c r="B221" s="23" t="s">
        <v>33</v>
      </c>
      <c r="C221" s="23"/>
      <c r="D221" s="23"/>
      <c r="E221" s="23"/>
      <c r="F221" s="23"/>
    </row>
    <row r="222" spans="2:6" x14ac:dyDescent="0.2">
      <c r="B222" s="23"/>
      <c r="C222" s="23"/>
      <c r="D222" s="23"/>
      <c r="E222" s="23"/>
      <c r="F222" s="23"/>
    </row>
    <row r="223" spans="2:6" x14ac:dyDescent="0.2">
      <c r="B223" s="3" t="s">
        <v>0</v>
      </c>
      <c r="C223" s="2" t="s">
        <v>2</v>
      </c>
      <c r="D223" s="2" t="s">
        <v>3</v>
      </c>
      <c r="E223" s="2" t="s">
        <v>4</v>
      </c>
      <c r="F223" s="3" t="s">
        <v>1</v>
      </c>
    </row>
    <row r="224" spans="2:6" x14ac:dyDescent="0.2">
      <c r="B224" s="4">
        <v>1</v>
      </c>
      <c r="C224" s="7"/>
      <c r="D224" s="7"/>
      <c r="E224" s="7"/>
      <c r="F224" s="21">
        <v>25</v>
      </c>
    </row>
    <row r="225" spans="2:6" x14ac:dyDescent="0.2">
      <c r="B225" s="4">
        <v>2</v>
      </c>
      <c r="C225" s="7"/>
      <c r="D225" s="7"/>
      <c r="E225" s="7"/>
      <c r="F225" s="21">
        <v>20</v>
      </c>
    </row>
    <row r="226" spans="2:6" x14ac:dyDescent="0.2">
      <c r="B226" s="4">
        <v>3</v>
      </c>
      <c r="C226" s="7"/>
      <c r="D226" s="7"/>
      <c r="E226" s="7"/>
      <c r="F226" s="21">
        <v>16</v>
      </c>
    </row>
    <row r="227" spans="2:6" x14ac:dyDescent="0.2">
      <c r="B227" s="4">
        <v>4</v>
      </c>
      <c r="C227" s="7"/>
      <c r="D227" s="7"/>
      <c r="E227" s="7"/>
      <c r="F227" s="21">
        <v>13</v>
      </c>
    </row>
    <row r="228" spans="2:6" x14ac:dyDescent="0.2">
      <c r="B228" s="4">
        <v>5</v>
      </c>
      <c r="C228" s="7"/>
      <c r="D228" s="7"/>
      <c r="E228" s="7"/>
      <c r="F228" s="21">
        <v>11</v>
      </c>
    </row>
    <row r="229" spans="2:6" x14ac:dyDescent="0.2">
      <c r="B229" s="4">
        <v>6</v>
      </c>
      <c r="C229" s="7"/>
      <c r="D229" s="7"/>
      <c r="E229" s="7"/>
      <c r="F229" s="21">
        <v>10</v>
      </c>
    </row>
    <row r="230" spans="2:6" x14ac:dyDescent="0.2">
      <c r="B230" s="4">
        <v>7</v>
      </c>
      <c r="C230" s="7"/>
      <c r="D230" s="7"/>
      <c r="E230" s="7"/>
      <c r="F230" s="21">
        <v>9</v>
      </c>
    </row>
    <row r="231" spans="2:6" x14ac:dyDescent="0.2">
      <c r="B231" s="4">
        <v>8</v>
      </c>
      <c r="C231" s="7"/>
      <c r="D231" s="7"/>
      <c r="E231" s="7"/>
      <c r="F231" s="21">
        <v>8</v>
      </c>
    </row>
    <row r="232" spans="2:6" x14ac:dyDescent="0.2">
      <c r="B232" s="4">
        <v>9</v>
      </c>
      <c r="C232" s="7"/>
      <c r="D232" s="7"/>
      <c r="E232" s="7"/>
      <c r="F232" s="21">
        <v>7</v>
      </c>
    </row>
    <row r="233" spans="2:6" x14ac:dyDescent="0.2">
      <c r="B233" s="4">
        <v>10</v>
      </c>
      <c r="C233" s="7"/>
      <c r="D233" s="7"/>
      <c r="E233" s="7"/>
      <c r="F233" s="21">
        <v>6</v>
      </c>
    </row>
    <row r="234" spans="2:6" x14ac:dyDescent="0.2">
      <c r="B234" s="4">
        <v>11</v>
      </c>
      <c r="C234" s="7"/>
      <c r="D234" s="7"/>
      <c r="E234" s="7"/>
      <c r="F234" s="21">
        <v>5</v>
      </c>
    </row>
    <row r="235" spans="2:6" x14ac:dyDescent="0.2">
      <c r="B235" s="4">
        <v>12</v>
      </c>
      <c r="C235" s="7"/>
      <c r="D235" s="7"/>
      <c r="E235" s="7"/>
      <c r="F235" s="21">
        <v>4</v>
      </c>
    </row>
    <row r="236" spans="2:6" x14ac:dyDescent="0.2">
      <c r="B236" s="4">
        <v>13</v>
      </c>
      <c r="C236" s="7"/>
      <c r="D236" s="7"/>
      <c r="E236" s="7"/>
      <c r="F236" s="21">
        <v>3</v>
      </c>
    </row>
    <row r="237" spans="2:6" x14ac:dyDescent="0.2">
      <c r="B237" s="4">
        <v>14</v>
      </c>
      <c r="C237" s="7"/>
      <c r="D237" s="7"/>
      <c r="E237" s="7"/>
      <c r="F237" s="21">
        <v>2</v>
      </c>
    </row>
    <row r="238" spans="2:6" x14ac:dyDescent="0.2">
      <c r="B238" s="4">
        <v>15</v>
      </c>
      <c r="C238" s="7"/>
      <c r="D238" s="7"/>
      <c r="E238" s="7"/>
      <c r="F238" s="21">
        <v>1</v>
      </c>
    </row>
    <row r="239" spans="2:6" x14ac:dyDescent="0.2">
      <c r="B239" s="23" t="s">
        <v>34</v>
      </c>
      <c r="C239" s="23"/>
      <c r="D239" s="23"/>
      <c r="E239" s="23"/>
      <c r="F239" s="23"/>
    </row>
    <row r="240" spans="2:6" x14ac:dyDescent="0.2">
      <c r="B240" s="23"/>
      <c r="C240" s="23"/>
      <c r="D240" s="23"/>
      <c r="E240" s="23"/>
      <c r="F240" s="23"/>
    </row>
    <row r="241" spans="2:6" x14ac:dyDescent="0.2">
      <c r="B241" s="3" t="s">
        <v>0</v>
      </c>
      <c r="C241" s="2" t="s">
        <v>2</v>
      </c>
      <c r="D241" s="2" t="s">
        <v>3</v>
      </c>
      <c r="E241" s="2" t="s">
        <v>4</v>
      </c>
      <c r="F241" s="3" t="s">
        <v>1</v>
      </c>
    </row>
    <row r="242" spans="2:6" x14ac:dyDescent="0.2">
      <c r="B242" s="4">
        <v>1</v>
      </c>
      <c r="C242" s="7"/>
      <c r="D242" s="7"/>
      <c r="E242" s="7"/>
      <c r="F242" s="21">
        <v>25</v>
      </c>
    </row>
    <row r="243" spans="2:6" x14ac:dyDescent="0.2">
      <c r="B243" s="4">
        <v>2</v>
      </c>
      <c r="C243" s="7"/>
      <c r="D243" s="7"/>
      <c r="E243" s="7"/>
      <c r="F243" s="21">
        <v>20</v>
      </c>
    </row>
    <row r="244" spans="2:6" x14ac:dyDescent="0.2">
      <c r="B244" s="4">
        <v>3</v>
      </c>
      <c r="C244" s="7"/>
      <c r="D244" s="7"/>
      <c r="E244" s="7"/>
      <c r="F244" s="21">
        <v>16</v>
      </c>
    </row>
    <row r="245" spans="2:6" x14ac:dyDescent="0.2">
      <c r="B245" s="4">
        <v>4</v>
      </c>
      <c r="C245" s="7"/>
      <c r="D245" s="7"/>
      <c r="E245" s="7"/>
      <c r="F245" s="21">
        <v>13</v>
      </c>
    </row>
    <row r="246" spans="2:6" x14ac:dyDescent="0.2">
      <c r="B246" s="4">
        <v>5</v>
      </c>
      <c r="C246" s="7"/>
      <c r="D246" s="7"/>
      <c r="E246" s="7"/>
      <c r="F246" s="21">
        <v>11</v>
      </c>
    </row>
    <row r="247" spans="2:6" x14ac:dyDescent="0.2">
      <c r="B247" s="4">
        <v>6</v>
      </c>
      <c r="C247" s="7"/>
      <c r="D247" s="7"/>
      <c r="E247" s="7"/>
      <c r="F247" s="21">
        <v>10</v>
      </c>
    </row>
    <row r="248" spans="2:6" x14ac:dyDescent="0.2">
      <c r="B248" s="4">
        <v>7</v>
      </c>
      <c r="C248" s="7"/>
      <c r="D248" s="7"/>
      <c r="E248" s="7"/>
      <c r="F248" s="21">
        <v>9</v>
      </c>
    </row>
    <row r="249" spans="2:6" x14ac:dyDescent="0.2">
      <c r="B249" s="4">
        <v>8</v>
      </c>
      <c r="C249" s="7"/>
      <c r="D249" s="7"/>
      <c r="E249" s="7"/>
      <c r="F249" s="21">
        <v>8</v>
      </c>
    </row>
    <row r="250" spans="2:6" x14ac:dyDescent="0.2">
      <c r="B250" s="4">
        <v>9</v>
      </c>
      <c r="C250" s="7"/>
      <c r="D250" s="7"/>
      <c r="E250" s="7"/>
      <c r="F250" s="21">
        <v>7</v>
      </c>
    </row>
    <row r="251" spans="2:6" x14ac:dyDescent="0.2">
      <c r="B251" s="4">
        <v>10</v>
      </c>
      <c r="C251" s="7"/>
      <c r="D251" s="7"/>
      <c r="E251" s="7"/>
      <c r="F251" s="21">
        <v>6</v>
      </c>
    </row>
    <row r="252" spans="2:6" x14ac:dyDescent="0.2">
      <c r="B252" s="4">
        <v>11</v>
      </c>
      <c r="C252" s="7"/>
      <c r="D252" s="7"/>
      <c r="E252" s="7"/>
      <c r="F252" s="21">
        <v>5</v>
      </c>
    </row>
    <row r="253" spans="2:6" x14ac:dyDescent="0.2">
      <c r="B253" s="4">
        <v>12</v>
      </c>
      <c r="C253" s="7"/>
      <c r="D253" s="7"/>
      <c r="E253" s="7"/>
      <c r="F253" s="21">
        <v>4</v>
      </c>
    </row>
    <row r="254" spans="2:6" x14ac:dyDescent="0.2">
      <c r="B254" s="4">
        <v>13</v>
      </c>
      <c r="C254" s="7"/>
      <c r="D254" s="7"/>
      <c r="E254" s="7"/>
      <c r="F254" s="21">
        <v>3</v>
      </c>
    </row>
    <row r="255" spans="2:6" x14ac:dyDescent="0.2">
      <c r="B255" s="4">
        <v>14</v>
      </c>
      <c r="C255" s="7"/>
      <c r="D255" s="7"/>
      <c r="E255" s="7"/>
      <c r="F255" s="21">
        <v>2</v>
      </c>
    </row>
    <row r="256" spans="2:6" x14ac:dyDescent="0.2">
      <c r="B256" s="4">
        <v>15</v>
      </c>
      <c r="C256" s="7"/>
      <c r="D256" s="7"/>
      <c r="E256" s="7"/>
      <c r="F256" s="21">
        <v>1</v>
      </c>
    </row>
    <row r="257" spans="2:6" x14ac:dyDescent="0.2">
      <c r="B257" s="23" t="s">
        <v>35</v>
      </c>
      <c r="C257" s="23"/>
      <c r="D257" s="23"/>
      <c r="E257" s="23"/>
      <c r="F257" s="23"/>
    </row>
    <row r="258" spans="2:6" x14ac:dyDescent="0.2">
      <c r="B258" s="23"/>
      <c r="C258" s="23"/>
      <c r="D258" s="23"/>
      <c r="E258" s="23"/>
      <c r="F258" s="23"/>
    </row>
    <row r="259" spans="2:6" x14ac:dyDescent="0.2">
      <c r="B259" s="3" t="s">
        <v>0</v>
      </c>
      <c r="C259" s="2" t="s">
        <v>2</v>
      </c>
      <c r="D259" s="2" t="s">
        <v>3</v>
      </c>
      <c r="E259" s="2" t="s">
        <v>4</v>
      </c>
      <c r="F259" s="3" t="s">
        <v>1</v>
      </c>
    </row>
    <row r="260" spans="2:6" x14ac:dyDescent="0.2">
      <c r="B260" s="4">
        <v>1</v>
      </c>
      <c r="C260" s="7"/>
      <c r="D260" s="7"/>
      <c r="E260" s="7"/>
      <c r="F260" s="21">
        <v>25</v>
      </c>
    </row>
    <row r="261" spans="2:6" x14ac:dyDescent="0.2">
      <c r="B261" s="4">
        <v>2</v>
      </c>
      <c r="C261" s="7"/>
      <c r="D261" s="7"/>
      <c r="E261" s="7"/>
      <c r="F261" s="21">
        <v>20</v>
      </c>
    </row>
    <row r="262" spans="2:6" x14ac:dyDescent="0.2">
      <c r="B262" s="4">
        <v>3</v>
      </c>
      <c r="C262" s="7"/>
      <c r="D262" s="7"/>
      <c r="E262" s="7"/>
      <c r="F262" s="21">
        <v>16</v>
      </c>
    </row>
    <row r="263" spans="2:6" x14ac:dyDescent="0.2">
      <c r="B263" s="4">
        <v>4</v>
      </c>
      <c r="C263" s="7"/>
      <c r="D263" s="7"/>
      <c r="E263" s="7"/>
      <c r="F263" s="21">
        <v>13</v>
      </c>
    </row>
    <row r="264" spans="2:6" x14ac:dyDescent="0.2">
      <c r="B264" s="4">
        <v>5</v>
      </c>
      <c r="C264" s="7"/>
      <c r="D264" s="7"/>
      <c r="E264" s="7"/>
      <c r="F264" s="21">
        <v>11</v>
      </c>
    </row>
    <row r="265" spans="2:6" x14ac:dyDescent="0.2">
      <c r="B265" s="4">
        <v>6</v>
      </c>
      <c r="C265" s="7"/>
      <c r="D265" s="7"/>
      <c r="E265" s="7"/>
      <c r="F265" s="21">
        <v>10</v>
      </c>
    </row>
    <row r="266" spans="2:6" x14ac:dyDescent="0.2">
      <c r="B266" s="4">
        <v>7</v>
      </c>
      <c r="C266" s="7"/>
      <c r="D266" s="7"/>
      <c r="E266" s="7"/>
      <c r="F266" s="21">
        <v>9</v>
      </c>
    </row>
    <row r="267" spans="2:6" x14ac:dyDescent="0.2">
      <c r="B267" s="4">
        <v>8</v>
      </c>
      <c r="C267" s="7"/>
      <c r="D267" s="7"/>
      <c r="E267" s="7"/>
      <c r="F267" s="21">
        <v>8</v>
      </c>
    </row>
    <row r="268" spans="2:6" x14ac:dyDescent="0.2">
      <c r="B268" s="4">
        <v>9</v>
      </c>
      <c r="C268" s="7"/>
      <c r="D268" s="7"/>
      <c r="E268" s="7"/>
      <c r="F268" s="21">
        <v>7</v>
      </c>
    </row>
    <row r="269" spans="2:6" x14ac:dyDescent="0.2">
      <c r="B269" s="4">
        <v>10</v>
      </c>
      <c r="C269" s="7"/>
      <c r="D269" s="7"/>
      <c r="E269" s="7"/>
      <c r="F269" s="21">
        <v>6</v>
      </c>
    </row>
    <row r="270" spans="2:6" x14ac:dyDescent="0.2">
      <c r="B270" s="4">
        <v>11</v>
      </c>
      <c r="C270" s="7"/>
      <c r="D270" s="7"/>
      <c r="E270" s="7"/>
      <c r="F270" s="21">
        <v>5</v>
      </c>
    </row>
    <row r="271" spans="2:6" x14ac:dyDescent="0.2">
      <c r="B271" s="4">
        <v>12</v>
      </c>
      <c r="C271" s="7"/>
      <c r="D271" s="7"/>
      <c r="E271" s="7"/>
      <c r="F271" s="21">
        <v>4</v>
      </c>
    </row>
    <row r="272" spans="2:6" x14ac:dyDescent="0.2">
      <c r="B272" s="4">
        <v>13</v>
      </c>
      <c r="C272" s="7"/>
      <c r="D272" s="7"/>
      <c r="E272" s="7"/>
      <c r="F272" s="21">
        <v>3</v>
      </c>
    </row>
    <row r="273" spans="2:6" x14ac:dyDescent="0.2">
      <c r="B273" s="4">
        <v>14</v>
      </c>
      <c r="C273" s="7"/>
      <c r="D273" s="7"/>
      <c r="E273" s="7"/>
      <c r="F273" s="21">
        <v>2</v>
      </c>
    </row>
    <row r="274" spans="2:6" x14ac:dyDescent="0.2">
      <c r="B274" s="4">
        <v>15</v>
      </c>
      <c r="C274" s="7"/>
      <c r="D274" s="7"/>
      <c r="E274" s="7"/>
      <c r="F274" s="21">
        <v>1</v>
      </c>
    </row>
    <row r="275" spans="2:6" x14ac:dyDescent="0.2">
      <c r="B275" s="23" t="s">
        <v>36</v>
      </c>
      <c r="C275" s="23"/>
      <c r="D275" s="23"/>
      <c r="E275" s="23"/>
      <c r="F275" s="23"/>
    </row>
    <row r="276" spans="2:6" x14ac:dyDescent="0.2">
      <c r="B276" s="23"/>
      <c r="C276" s="23"/>
      <c r="D276" s="23"/>
      <c r="E276" s="23"/>
      <c r="F276" s="23"/>
    </row>
    <row r="277" spans="2:6" x14ac:dyDescent="0.2">
      <c r="B277" s="3" t="s">
        <v>0</v>
      </c>
      <c r="C277" s="2" t="s">
        <v>2</v>
      </c>
      <c r="D277" s="2" t="s">
        <v>3</v>
      </c>
      <c r="E277" s="2" t="s">
        <v>4</v>
      </c>
      <c r="F277" s="3" t="s">
        <v>1</v>
      </c>
    </row>
    <row r="278" spans="2:6" x14ac:dyDescent="0.2">
      <c r="B278" s="4">
        <v>1</v>
      </c>
      <c r="C278" s="7"/>
      <c r="D278" s="7"/>
      <c r="E278" s="7"/>
      <c r="F278" s="21">
        <v>25</v>
      </c>
    </row>
    <row r="279" spans="2:6" x14ac:dyDescent="0.2">
      <c r="B279" s="4">
        <v>2</v>
      </c>
      <c r="C279" s="7"/>
      <c r="D279" s="7"/>
      <c r="E279" s="7"/>
      <c r="F279" s="21">
        <v>20</v>
      </c>
    </row>
    <row r="280" spans="2:6" x14ac:dyDescent="0.2">
      <c r="B280" s="4">
        <v>3</v>
      </c>
      <c r="C280" s="7"/>
      <c r="D280" s="7"/>
      <c r="E280" s="7"/>
      <c r="F280" s="21">
        <v>16</v>
      </c>
    </row>
    <row r="281" spans="2:6" x14ac:dyDescent="0.2">
      <c r="B281" s="4">
        <v>4</v>
      </c>
      <c r="C281" s="7"/>
      <c r="D281" s="7"/>
      <c r="E281" s="7"/>
      <c r="F281" s="21">
        <v>13</v>
      </c>
    </row>
    <row r="282" spans="2:6" x14ac:dyDescent="0.2">
      <c r="B282" s="4">
        <v>5</v>
      </c>
      <c r="C282" s="7"/>
      <c r="D282" s="7"/>
      <c r="E282" s="7"/>
      <c r="F282" s="21">
        <v>11</v>
      </c>
    </row>
    <row r="283" spans="2:6" x14ac:dyDescent="0.2">
      <c r="B283" s="4">
        <v>6</v>
      </c>
      <c r="C283" s="7"/>
      <c r="D283" s="7"/>
      <c r="E283" s="7"/>
      <c r="F283" s="21">
        <v>10</v>
      </c>
    </row>
    <row r="284" spans="2:6" x14ac:dyDescent="0.2">
      <c r="B284" s="4">
        <v>7</v>
      </c>
      <c r="C284" s="7"/>
      <c r="D284" s="7"/>
      <c r="E284" s="7"/>
      <c r="F284" s="21">
        <v>9</v>
      </c>
    </row>
    <row r="285" spans="2:6" x14ac:dyDescent="0.2">
      <c r="B285" s="4">
        <v>8</v>
      </c>
      <c r="C285" s="7"/>
      <c r="D285" s="7"/>
      <c r="E285" s="7"/>
      <c r="F285" s="21">
        <v>8</v>
      </c>
    </row>
    <row r="286" spans="2:6" x14ac:dyDescent="0.2">
      <c r="B286" s="4">
        <v>9</v>
      </c>
      <c r="C286" s="7"/>
      <c r="D286" s="7"/>
      <c r="E286" s="7"/>
      <c r="F286" s="21">
        <v>7</v>
      </c>
    </row>
    <row r="287" spans="2:6" x14ac:dyDescent="0.2">
      <c r="B287" s="4">
        <v>10</v>
      </c>
      <c r="C287" s="7"/>
      <c r="D287" s="7"/>
      <c r="E287" s="7"/>
      <c r="F287" s="21">
        <v>6</v>
      </c>
    </row>
    <row r="288" spans="2:6" x14ac:dyDescent="0.2">
      <c r="B288" s="4">
        <v>11</v>
      </c>
      <c r="C288" s="7"/>
      <c r="D288" s="7"/>
      <c r="E288" s="7"/>
      <c r="F288" s="21">
        <v>5</v>
      </c>
    </row>
    <row r="289" spans="2:6" x14ac:dyDescent="0.2">
      <c r="B289" s="4">
        <v>12</v>
      </c>
      <c r="C289" s="7"/>
      <c r="D289" s="7"/>
      <c r="E289" s="7"/>
      <c r="F289" s="21">
        <v>4</v>
      </c>
    </row>
    <row r="290" spans="2:6" x14ac:dyDescent="0.2">
      <c r="B290" s="4">
        <v>13</v>
      </c>
      <c r="C290" s="7"/>
      <c r="D290" s="7"/>
      <c r="E290" s="7"/>
      <c r="F290" s="21">
        <v>3</v>
      </c>
    </row>
    <row r="291" spans="2:6" x14ac:dyDescent="0.2">
      <c r="B291" s="4">
        <v>14</v>
      </c>
      <c r="C291" s="7"/>
      <c r="D291" s="7"/>
      <c r="E291" s="7"/>
      <c r="F291" s="21">
        <v>2</v>
      </c>
    </row>
    <row r="292" spans="2:6" x14ac:dyDescent="0.2">
      <c r="B292" s="4">
        <v>15</v>
      </c>
      <c r="C292" s="7"/>
      <c r="D292" s="7"/>
      <c r="E292" s="7"/>
      <c r="F292" s="21">
        <v>1</v>
      </c>
    </row>
    <row r="293" spans="2:6" x14ac:dyDescent="0.2">
      <c r="B293" s="23" t="s">
        <v>37</v>
      </c>
      <c r="C293" s="23"/>
      <c r="D293" s="23"/>
      <c r="E293" s="23"/>
      <c r="F293" s="23"/>
    </row>
    <row r="294" spans="2:6" x14ac:dyDescent="0.2">
      <c r="B294" s="23"/>
      <c r="C294" s="23"/>
      <c r="D294" s="23"/>
      <c r="E294" s="23"/>
      <c r="F294" s="23"/>
    </row>
    <row r="295" spans="2:6" x14ac:dyDescent="0.2">
      <c r="B295" s="3" t="s">
        <v>0</v>
      </c>
      <c r="C295" s="2" t="s">
        <v>2</v>
      </c>
      <c r="D295" s="2" t="s">
        <v>3</v>
      </c>
      <c r="E295" s="2" t="s">
        <v>4</v>
      </c>
      <c r="F295" s="3" t="s">
        <v>1</v>
      </c>
    </row>
    <row r="296" spans="2:6" x14ac:dyDescent="0.2">
      <c r="B296" s="4">
        <v>1</v>
      </c>
      <c r="C296" s="7"/>
      <c r="D296" s="7"/>
      <c r="E296" s="7"/>
      <c r="F296" s="21">
        <v>25</v>
      </c>
    </row>
    <row r="297" spans="2:6" x14ac:dyDescent="0.2">
      <c r="B297" s="4">
        <v>2</v>
      </c>
      <c r="C297" s="7"/>
      <c r="D297" s="7"/>
      <c r="E297" s="7"/>
      <c r="F297" s="21">
        <v>20</v>
      </c>
    </row>
    <row r="298" spans="2:6" x14ac:dyDescent="0.2">
      <c r="B298" s="4">
        <v>3</v>
      </c>
      <c r="C298" s="7"/>
      <c r="D298" s="7"/>
      <c r="E298" s="7"/>
      <c r="F298" s="21">
        <v>16</v>
      </c>
    </row>
    <row r="299" spans="2:6" x14ac:dyDescent="0.2">
      <c r="B299" s="4">
        <v>4</v>
      </c>
      <c r="C299" s="7"/>
      <c r="D299" s="7"/>
      <c r="E299" s="7"/>
      <c r="F299" s="21">
        <v>13</v>
      </c>
    </row>
    <row r="300" spans="2:6" x14ac:dyDescent="0.2">
      <c r="B300" s="4">
        <v>5</v>
      </c>
      <c r="C300" s="7"/>
      <c r="D300" s="7"/>
      <c r="E300" s="7"/>
      <c r="F300" s="21">
        <v>11</v>
      </c>
    </row>
    <row r="301" spans="2:6" x14ac:dyDescent="0.2">
      <c r="B301" s="4">
        <v>6</v>
      </c>
      <c r="C301" s="7"/>
      <c r="D301" s="7"/>
      <c r="E301" s="7"/>
      <c r="F301" s="21">
        <v>10</v>
      </c>
    </row>
    <row r="302" spans="2:6" x14ac:dyDescent="0.2">
      <c r="B302" s="4">
        <v>7</v>
      </c>
      <c r="C302" s="7"/>
      <c r="D302" s="7"/>
      <c r="E302" s="7"/>
      <c r="F302" s="21">
        <v>9</v>
      </c>
    </row>
    <row r="303" spans="2:6" x14ac:dyDescent="0.2">
      <c r="B303" s="4">
        <v>8</v>
      </c>
      <c r="C303" s="7"/>
      <c r="D303" s="7"/>
      <c r="E303" s="7"/>
      <c r="F303" s="21">
        <v>8</v>
      </c>
    </row>
    <row r="304" spans="2:6" x14ac:dyDescent="0.2">
      <c r="B304" s="4">
        <v>9</v>
      </c>
      <c r="C304" s="7"/>
      <c r="D304" s="7"/>
      <c r="E304" s="7"/>
      <c r="F304" s="21">
        <v>7</v>
      </c>
    </row>
    <row r="305" spans="2:6" x14ac:dyDescent="0.2">
      <c r="B305" s="4">
        <v>10</v>
      </c>
      <c r="C305" s="7"/>
      <c r="D305" s="7"/>
      <c r="E305" s="7"/>
      <c r="F305" s="21">
        <v>6</v>
      </c>
    </row>
    <row r="306" spans="2:6" x14ac:dyDescent="0.2">
      <c r="B306" s="4">
        <v>11</v>
      </c>
      <c r="C306" s="7"/>
      <c r="D306" s="7"/>
      <c r="E306" s="7"/>
      <c r="F306" s="21">
        <v>5</v>
      </c>
    </row>
    <row r="307" spans="2:6" x14ac:dyDescent="0.2">
      <c r="B307" s="4">
        <v>12</v>
      </c>
      <c r="C307" s="7"/>
      <c r="D307" s="7"/>
      <c r="E307" s="7"/>
      <c r="F307" s="21">
        <v>4</v>
      </c>
    </row>
    <row r="308" spans="2:6" x14ac:dyDescent="0.2">
      <c r="B308" s="4">
        <v>13</v>
      </c>
      <c r="C308" s="7"/>
      <c r="D308" s="7"/>
      <c r="E308" s="7"/>
      <c r="F308" s="21">
        <v>3</v>
      </c>
    </row>
    <row r="309" spans="2:6" x14ac:dyDescent="0.2">
      <c r="B309" s="4">
        <v>14</v>
      </c>
      <c r="C309" s="7"/>
      <c r="D309" s="7"/>
      <c r="E309" s="7"/>
      <c r="F309" s="21">
        <v>2</v>
      </c>
    </row>
    <row r="310" spans="2:6" x14ac:dyDescent="0.2">
      <c r="B310" s="4">
        <v>15</v>
      </c>
      <c r="C310" s="7"/>
      <c r="D310" s="7"/>
      <c r="E310" s="7"/>
      <c r="F310" s="21">
        <v>1</v>
      </c>
    </row>
    <row r="311" spans="2:6" x14ac:dyDescent="0.2">
      <c r="B311" s="23" t="s">
        <v>38</v>
      </c>
      <c r="C311" s="23"/>
      <c r="D311" s="23"/>
      <c r="E311" s="23"/>
      <c r="F311" s="23"/>
    </row>
    <row r="312" spans="2:6" x14ac:dyDescent="0.2">
      <c r="B312" s="23"/>
      <c r="C312" s="23"/>
      <c r="D312" s="23"/>
      <c r="E312" s="23"/>
      <c r="F312" s="23"/>
    </row>
    <row r="313" spans="2:6" x14ac:dyDescent="0.2">
      <c r="B313" s="3" t="s">
        <v>0</v>
      </c>
      <c r="C313" s="2" t="s">
        <v>2</v>
      </c>
      <c r="D313" s="2" t="s">
        <v>3</v>
      </c>
      <c r="E313" s="2" t="s">
        <v>4</v>
      </c>
      <c r="F313" s="3" t="s">
        <v>1</v>
      </c>
    </row>
    <row r="314" spans="2:6" x14ac:dyDescent="0.2">
      <c r="B314" s="4">
        <v>1</v>
      </c>
      <c r="C314" s="7"/>
      <c r="D314" s="7"/>
      <c r="E314" s="7"/>
      <c r="F314" s="21">
        <v>25</v>
      </c>
    </row>
    <row r="315" spans="2:6" x14ac:dyDescent="0.2">
      <c r="B315" s="4">
        <v>2</v>
      </c>
      <c r="C315" s="7"/>
      <c r="D315" s="7"/>
      <c r="E315" s="7"/>
      <c r="F315" s="21">
        <v>20</v>
      </c>
    </row>
    <row r="316" spans="2:6" x14ac:dyDescent="0.2">
      <c r="B316" s="4">
        <v>3</v>
      </c>
      <c r="C316" s="7"/>
      <c r="D316" s="7"/>
      <c r="E316" s="7"/>
      <c r="F316" s="21">
        <v>16</v>
      </c>
    </row>
    <row r="317" spans="2:6" x14ac:dyDescent="0.2">
      <c r="B317" s="4">
        <v>4</v>
      </c>
      <c r="C317" s="7"/>
      <c r="D317" s="7"/>
      <c r="E317" s="7"/>
      <c r="F317" s="21">
        <v>13</v>
      </c>
    </row>
    <row r="318" spans="2:6" x14ac:dyDescent="0.2">
      <c r="B318" s="4">
        <v>5</v>
      </c>
      <c r="C318" s="7"/>
      <c r="D318" s="7"/>
      <c r="E318" s="7"/>
      <c r="F318" s="21">
        <v>11</v>
      </c>
    </row>
    <row r="319" spans="2:6" x14ac:dyDescent="0.2">
      <c r="B319" s="4">
        <v>6</v>
      </c>
      <c r="C319" s="7"/>
      <c r="D319" s="7"/>
      <c r="E319" s="7"/>
      <c r="F319" s="21">
        <v>10</v>
      </c>
    </row>
    <row r="320" spans="2:6" x14ac:dyDescent="0.2">
      <c r="B320" s="4">
        <v>7</v>
      </c>
      <c r="C320" s="7"/>
      <c r="D320" s="7"/>
      <c r="E320" s="7"/>
      <c r="F320" s="21">
        <v>9</v>
      </c>
    </row>
    <row r="321" spans="2:6" x14ac:dyDescent="0.2">
      <c r="B321" s="4">
        <v>8</v>
      </c>
      <c r="C321" s="7"/>
      <c r="D321" s="7"/>
      <c r="E321" s="7"/>
      <c r="F321" s="21">
        <v>8</v>
      </c>
    </row>
    <row r="322" spans="2:6" x14ac:dyDescent="0.2">
      <c r="B322" s="4">
        <v>9</v>
      </c>
      <c r="C322" s="7"/>
      <c r="D322" s="7"/>
      <c r="E322" s="7"/>
      <c r="F322" s="21">
        <v>7</v>
      </c>
    </row>
    <row r="323" spans="2:6" x14ac:dyDescent="0.2">
      <c r="B323" s="4">
        <v>10</v>
      </c>
      <c r="C323" s="7"/>
      <c r="D323" s="7"/>
      <c r="E323" s="7"/>
      <c r="F323" s="21">
        <v>6</v>
      </c>
    </row>
    <row r="324" spans="2:6" x14ac:dyDescent="0.2">
      <c r="B324" s="4">
        <v>11</v>
      </c>
      <c r="C324" s="7"/>
      <c r="D324" s="7"/>
      <c r="E324" s="7"/>
      <c r="F324" s="21">
        <v>5</v>
      </c>
    </row>
    <row r="325" spans="2:6" x14ac:dyDescent="0.2">
      <c r="B325" s="4">
        <v>12</v>
      </c>
      <c r="C325" s="7"/>
      <c r="D325" s="7"/>
      <c r="E325" s="7"/>
      <c r="F325" s="21">
        <v>4</v>
      </c>
    </row>
    <row r="326" spans="2:6" x14ac:dyDescent="0.2">
      <c r="B326" s="4">
        <v>13</v>
      </c>
      <c r="C326" s="7"/>
      <c r="D326" s="7"/>
      <c r="E326" s="7"/>
      <c r="F326" s="21">
        <v>3</v>
      </c>
    </row>
    <row r="327" spans="2:6" x14ac:dyDescent="0.2">
      <c r="B327" s="4">
        <v>14</v>
      </c>
      <c r="C327" s="7"/>
      <c r="D327" s="7"/>
      <c r="E327" s="7"/>
      <c r="F327" s="21">
        <v>2</v>
      </c>
    </row>
    <row r="328" spans="2:6" x14ac:dyDescent="0.2">
      <c r="B328" s="4">
        <v>15</v>
      </c>
      <c r="C328" s="7"/>
      <c r="D328" s="7"/>
      <c r="E328" s="7"/>
      <c r="F328" s="21">
        <v>1</v>
      </c>
    </row>
    <row r="329" spans="2:6" x14ac:dyDescent="0.2"/>
    <row r="330" spans="2:6" x14ac:dyDescent="0.2"/>
    <row r="331" spans="2:6" x14ac:dyDescent="0.2"/>
    <row r="332" spans="2:6" x14ac:dyDescent="0.2"/>
    <row r="333" spans="2:6" x14ac:dyDescent="0.2"/>
    <row r="334" spans="2:6" x14ac:dyDescent="0.2"/>
    <row r="335" spans="2:6" x14ac:dyDescent="0.2"/>
    <row r="336" spans="2:6" x14ac:dyDescent="0.2"/>
    <row r="337" x14ac:dyDescent="0.2"/>
    <row r="338" x14ac:dyDescent="0.2"/>
    <row r="339" x14ac:dyDescent="0.2"/>
    <row r="340" x14ac:dyDescent="0.2"/>
    <row r="341" x14ac:dyDescent="0.2"/>
  </sheetData>
  <sheetProtection password="E1BC" sheet="1" objects="1" scenarios="1" selectLockedCells="1"/>
  <mergeCells count="19">
    <mergeCell ref="B311:F312"/>
    <mergeCell ref="B221:F222"/>
    <mergeCell ref="B239:F240"/>
    <mergeCell ref="B257:F258"/>
    <mergeCell ref="B275:F276"/>
    <mergeCell ref="B41:F42"/>
    <mergeCell ref="B59:F60"/>
    <mergeCell ref="B185:F186"/>
    <mergeCell ref="A1:XFD3"/>
    <mergeCell ref="B293:F294"/>
    <mergeCell ref="B149:F150"/>
    <mergeCell ref="B167:F168"/>
    <mergeCell ref="B203:F204"/>
    <mergeCell ref="B77:F78"/>
    <mergeCell ref="B95:F96"/>
    <mergeCell ref="B113:F114"/>
    <mergeCell ref="B131:F132"/>
    <mergeCell ref="B5:F6"/>
    <mergeCell ref="B23:F24"/>
  </mergeCells>
  <phoneticPr fontId="3" type="noConversion"/>
  <dataValidations count="3">
    <dataValidation type="list" allowBlank="1" showInputMessage="1" showErrorMessage="1" sqref="C8:C22 C26:C40 C44:C58 C62:C76 C80:C94 C98:C112 C116:C130 C134:C148 C152:C166 C170:C184 C188:C202 C206:C220 C224:C238 C242:C256 C260:C274 C278:C292 C296:C310 C314:C328">
      <formula1>pilotosgp</formula1>
    </dataValidation>
    <dataValidation type="list" allowBlank="1" showInputMessage="1" showErrorMessage="1" sqref="D8:D22 D26:D40 D44:D58 D62:D76 D80:D94 D98:D112 D116:D130 D134:D148 D152:D166 D170:D184 D188:D202 D206:D220 D224:D238 D242:D256 D260:D274 D278:D292 D296:D310 D314:D328">
      <formula1>pilotos2</formula1>
    </dataValidation>
    <dataValidation type="list" allowBlank="1" showInputMessage="1" showErrorMessage="1" sqref="E8:E22 E26:E40 E44:E58 E62:E76 E80:E94 E98:E112 E116:E130 E134:E148 E152:E166 E170:E184 E188:E202 E206:E220 E224:E238 E242:E256 E260:E274 E278:E292 E296:E310 E314:E328">
      <formula1>pilotos3</formula1>
    </dataValidation>
  </dataValidations>
  <pageMargins left="0.75" right="0.75" top="1" bottom="1" header="0" footer="0"/>
  <pageSetup paperSize="9" orientation="portrait" horizontalDpi="0" verticalDpi="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showGridLines="0" showRowColHeaders="0" workbookViewId="0">
      <selection activeCell="C9" sqref="C9"/>
    </sheetView>
  </sheetViews>
  <sheetFormatPr baseColWidth="10" defaultColWidth="0" defaultRowHeight="12.75" zeroHeight="1" x14ac:dyDescent="0.2"/>
  <cols>
    <col min="1" max="1" width="4.7109375" style="11" customWidth="1"/>
    <col min="2" max="2" width="3.7109375" style="11" customWidth="1"/>
    <col min="3" max="3" width="25.7109375" style="11" customWidth="1"/>
    <col min="4" max="5" width="6.7109375" style="11" customWidth="1"/>
    <col min="6" max="7" width="3.7109375" style="11" customWidth="1"/>
    <col min="8" max="8" width="25.7109375" style="11" customWidth="1"/>
    <col min="9" max="10" width="6.7109375" style="11" customWidth="1"/>
    <col min="11" max="12" width="3.7109375" style="11" customWidth="1"/>
    <col min="13" max="13" width="25.7109375" style="11" customWidth="1"/>
    <col min="14" max="15" width="6.7109375" style="11" customWidth="1"/>
    <col min="16" max="16" width="6.85546875" style="11" customWidth="1"/>
    <col min="17" max="16384" width="0" style="11" hidden="1"/>
  </cols>
  <sheetData>
    <row r="1" spans="1:15" ht="12.75" customHeight="1" x14ac:dyDescent="0.75">
      <c r="A1" s="25" t="s">
        <v>17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16"/>
    </row>
    <row r="2" spans="1:15" ht="12.75" customHeight="1" x14ac:dyDescent="0.7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16"/>
    </row>
    <row r="3" spans="1:15" ht="12.75" customHeight="1" x14ac:dyDescent="0.7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16"/>
    </row>
    <row r="4" spans="1:15" ht="12.75" customHeight="1" x14ac:dyDescent="0.75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16"/>
    </row>
    <row r="5" spans="1:15" ht="12.75" customHeight="1" x14ac:dyDescent="0.7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16"/>
    </row>
    <row r="6" spans="1:15" x14ac:dyDescent="0.2"/>
    <row r="7" spans="1:15" x14ac:dyDescent="0.2">
      <c r="B7" s="26" t="s">
        <v>10</v>
      </c>
      <c r="C7" s="26"/>
      <c r="D7" s="26"/>
      <c r="E7" s="26"/>
      <c r="G7" s="27" t="s">
        <v>11</v>
      </c>
      <c r="H7" s="27"/>
      <c r="I7" s="27"/>
      <c r="J7" s="27"/>
      <c r="L7" s="28" t="s">
        <v>12</v>
      </c>
      <c r="M7" s="28"/>
      <c r="N7" s="28"/>
      <c r="O7" s="28"/>
    </row>
    <row r="8" spans="1:15" x14ac:dyDescent="0.2">
      <c r="B8" s="17" t="s">
        <v>0</v>
      </c>
      <c r="C8" s="17" t="s">
        <v>8</v>
      </c>
      <c r="D8" s="17" t="s">
        <v>9</v>
      </c>
      <c r="E8" s="12" t="s">
        <v>18</v>
      </c>
      <c r="G8" s="17" t="s">
        <v>0</v>
      </c>
      <c r="H8" s="17" t="s">
        <v>8</v>
      </c>
      <c r="I8" s="17" t="s">
        <v>9</v>
      </c>
      <c r="J8" s="12" t="s">
        <v>18</v>
      </c>
      <c r="L8" s="17" t="s">
        <v>0</v>
      </c>
      <c r="M8" s="17" t="s">
        <v>8</v>
      </c>
      <c r="N8" s="17" t="s">
        <v>9</v>
      </c>
      <c r="O8" s="12" t="s">
        <v>18</v>
      </c>
    </row>
    <row r="9" spans="1:15" x14ac:dyDescent="0.2">
      <c r="B9" s="13">
        <v>1</v>
      </c>
      <c r="C9" s="14" t="str">
        <f>IFERROR(VLOOKUP($B9,Conf!$A$3:$E$52,2,0),"")</f>
        <v>Andrea DOVIZIOSO</v>
      </c>
      <c r="D9" s="14">
        <f>IFERROR(VLOOKUP($B9,Conf!$A$3:$E$52,5,0),"")</f>
        <v>0</v>
      </c>
      <c r="E9" s="18" t="s">
        <v>19</v>
      </c>
      <c r="G9" s="13">
        <v>1</v>
      </c>
      <c r="H9" s="14" t="str">
        <f>IFERROR(VLOOKUP($G9,Conf!$G$3:$K$52,2,0),"")</f>
        <v>Josh HERRIN</v>
      </c>
      <c r="I9" s="14">
        <f>IFERROR(VLOOKUP($G9,Conf!$G$3:$K$52,5,0),"")</f>
        <v>0</v>
      </c>
      <c r="J9" s="14" t="s">
        <v>19</v>
      </c>
      <c r="L9" s="13">
        <v>1</v>
      </c>
      <c r="M9" s="14" t="str">
        <f>IFERROR(VLOOKUP($L9,Conf!$M$3:$Q$52,2,0),"")</f>
        <v>Matteo FERRARI</v>
      </c>
      <c r="N9" s="14">
        <f>IFERROR(VLOOKUP($L9,Conf!$M$3:$Q$52,5,0),"")</f>
        <v>0</v>
      </c>
      <c r="O9" s="14" t="s">
        <v>19</v>
      </c>
    </row>
    <row r="10" spans="1:15" x14ac:dyDescent="0.2">
      <c r="B10" s="13">
        <v>2</v>
      </c>
      <c r="C10" s="14" t="str">
        <f>IFERROR(VLOOKUP($B10,Conf!$A$3:$E$52,2,0),"")</f>
        <v>Colin EDWARDS</v>
      </c>
      <c r="D10" s="14">
        <f>IFERROR(VLOOKUP($B10,Conf!$A$3:$E$52,5,0),"")</f>
        <v>0</v>
      </c>
      <c r="E10" s="19">
        <f>IF(D10&lt;&gt;"",D10-$D$9,"")</f>
        <v>0</v>
      </c>
      <c r="G10" s="13">
        <v>2</v>
      </c>
      <c r="H10" s="14" t="str">
        <f>IFERROR(VLOOKUP($G10,Conf!$G$3:$K$52,2,0),"")</f>
        <v>Simone CORSI</v>
      </c>
      <c r="I10" s="14">
        <f>IFERROR(VLOOKUP($G10,Conf!$G$3:$K$52,5,0),"")</f>
        <v>0</v>
      </c>
      <c r="J10" s="19">
        <f>IF(I10="","",I10-$I$9)</f>
        <v>0</v>
      </c>
      <c r="L10" s="13">
        <v>2</v>
      </c>
      <c r="M10" s="14" t="str">
        <f>IFERROR(VLOOKUP($L10,Conf!$M$3:$Q$52,2,0),"")</f>
        <v>Gabriel RAMOS</v>
      </c>
      <c r="N10" s="14">
        <f>IFERROR(VLOOKUP($L10,Conf!$M$3:$Q$52,5,0),"")</f>
        <v>0</v>
      </c>
      <c r="O10" s="19">
        <f>IF(N10="","",N10-$N$9)</f>
        <v>0</v>
      </c>
    </row>
    <row r="11" spans="1:15" x14ac:dyDescent="0.2">
      <c r="B11" s="13">
        <v>3</v>
      </c>
      <c r="C11" s="14" t="str">
        <f>IFERROR(VLOOKUP($B11,Conf!$A$3:$E$52,2,0),"")</f>
        <v>Stefan BRADL</v>
      </c>
      <c r="D11" s="14">
        <f>IFERROR(VLOOKUP($B11,Conf!$A$3:$E$52,5,0),"")</f>
        <v>0</v>
      </c>
      <c r="E11" s="19">
        <f t="shared" ref="E11:E58" si="0">IF(D11&lt;&gt;"",D11-$D$9,"")</f>
        <v>0</v>
      </c>
      <c r="G11" s="13">
        <v>3</v>
      </c>
      <c r="H11" s="14" t="str">
        <f>IFERROR(VLOOKUP($G11,Conf!$G$3:$K$52,2,0),"")</f>
        <v>Randy KRUMMENACHER</v>
      </c>
      <c r="I11" s="14">
        <f>IFERROR(VLOOKUP($G11,Conf!$G$3:$K$52,5,0),"")</f>
        <v>0</v>
      </c>
      <c r="J11" s="19">
        <f t="shared" ref="J11:J58" si="1">IF(I11="","",I11-$I$9)</f>
        <v>0</v>
      </c>
      <c r="L11" s="13">
        <v>3</v>
      </c>
      <c r="M11" s="14" t="str">
        <f>IFERROR(VLOOKUP($L11,Conf!$M$3:$Q$52,2,0),"")</f>
        <v>Romano FENATI</v>
      </c>
      <c r="N11" s="14">
        <f>IFERROR(VLOOKUP($L11,Conf!$M$3:$Q$52,5,0),"")</f>
        <v>0</v>
      </c>
      <c r="O11" s="19">
        <f t="shared" ref="O11:O58" si="2">IF(N11="","",N11-$N$9)</f>
        <v>0</v>
      </c>
    </row>
    <row r="12" spans="1:15" x14ac:dyDescent="0.2">
      <c r="B12" s="13">
        <v>4</v>
      </c>
      <c r="C12" s="14" t="str">
        <f>IFERROR(VLOOKUP($B12,Conf!$A$3:$E$52,2,0),"")</f>
        <v>Hiroshi AOYAMA</v>
      </c>
      <c r="D12" s="14">
        <f>IFERROR(VLOOKUP($B12,Conf!$A$3:$E$52,5,0),"")</f>
        <v>0</v>
      </c>
      <c r="E12" s="19">
        <f t="shared" si="0"/>
        <v>0</v>
      </c>
      <c r="G12" s="13">
        <v>4</v>
      </c>
      <c r="H12" s="14" t="str">
        <f>IFERROR(VLOOKUP($G12,Conf!$G$3:$K$52,2,0),"")</f>
        <v>Johann ZARCO</v>
      </c>
      <c r="I12" s="14">
        <f>IFERROR(VLOOKUP($G12,Conf!$G$3:$K$52,5,0),"")</f>
        <v>0</v>
      </c>
      <c r="J12" s="19">
        <f t="shared" si="1"/>
        <v>0</v>
      </c>
      <c r="L12" s="13">
        <v>4</v>
      </c>
      <c r="M12" s="14" t="str">
        <f>IFERROR(VLOOKUP($L12,Conf!$M$3:$Q$52,2,0),"")</f>
        <v>Efren VAZQUEZ</v>
      </c>
      <c r="N12" s="14">
        <f>IFERROR(VLOOKUP($L12,Conf!$M$3:$Q$52,5,0),"")</f>
        <v>0</v>
      </c>
      <c r="O12" s="19">
        <f t="shared" si="2"/>
        <v>0</v>
      </c>
    </row>
    <row r="13" spans="1:15" x14ac:dyDescent="0.2">
      <c r="B13" s="13">
        <v>5</v>
      </c>
      <c r="C13" s="14" t="str">
        <f>IFERROR(VLOOKUP($B13,Conf!$A$3:$E$52,2,0),"")</f>
        <v>Hector BARBERA</v>
      </c>
      <c r="D13" s="14">
        <f>IFERROR(VLOOKUP($B13,Conf!$A$3:$E$52,5,0),"")</f>
        <v>0</v>
      </c>
      <c r="E13" s="19">
        <f t="shared" si="0"/>
        <v>0</v>
      </c>
      <c r="G13" s="13">
        <v>5</v>
      </c>
      <c r="H13" s="14" t="str">
        <f>IFERROR(VLOOKUP($G13,Conf!$G$3:$K$52,2,0),"")</f>
        <v>Lorenzo BALDASARRI</v>
      </c>
      <c r="I13" s="14">
        <f>IFERROR(VLOOKUP($G13,Conf!$G$3:$K$52,5,0),"")</f>
        <v>0</v>
      </c>
      <c r="J13" s="19">
        <f t="shared" si="1"/>
        <v>0</v>
      </c>
      <c r="L13" s="13">
        <v>5</v>
      </c>
      <c r="M13" s="14" t="str">
        <f>IFERROR(VLOOKUP($L13,Conf!$M$3:$Q$52,2,0),"")</f>
        <v>Jack MILLER</v>
      </c>
      <c r="N13" s="14">
        <f>IFERROR(VLOOKUP($L13,Conf!$M$3:$Q$52,5,0),"")</f>
        <v>0</v>
      </c>
      <c r="O13" s="19">
        <f t="shared" si="2"/>
        <v>0</v>
      </c>
    </row>
    <row r="14" spans="1:15" x14ac:dyDescent="0.2">
      <c r="B14" s="13">
        <v>6</v>
      </c>
      <c r="C14" s="14" t="str">
        <f>IFERROR(VLOOKUP($B14,Conf!$A$3:$E$52,2,0),"")</f>
        <v>Danilo PETRUCCI</v>
      </c>
      <c r="D14" s="14">
        <f>IFERROR(VLOOKUP($B14,Conf!$A$3:$E$52,5,0),"")</f>
        <v>0</v>
      </c>
      <c r="E14" s="19">
        <f t="shared" si="0"/>
        <v>0</v>
      </c>
      <c r="G14" s="13">
        <v>6</v>
      </c>
      <c r="H14" s="14" t="str">
        <f>IFERROR(VLOOKUP($G14,Conf!$G$3:$K$52,2,0),"")</f>
        <v>Gino REA</v>
      </c>
      <c r="I14" s="14">
        <f>IFERROR(VLOOKUP($G14,Conf!$G$3:$K$52,5,0),"")</f>
        <v>0</v>
      </c>
      <c r="J14" s="19">
        <f t="shared" si="1"/>
        <v>0</v>
      </c>
      <c r="L14" s="13">
        <v>6</v>
      </c>
      <c r="M14" s="14" t="str">
        <f>IFERROR(VLOOKUP($L14,Conf!$M$3:$Q$52,2,0),"")</f>
        <v>Scott DEROUE</v>
      </c>
      <c r="N14" s="14">
        <f>IFERROR(VLOOKUP($L14,Conf!$M$3:$Q$52,5,0),"")</f>
        <v>0</v>
      </c>
      <c r="O14" s="19">
        <f t="shared" si="2"/>
        <v>0</v>
      </c>
    </row>
    <row r="15" spans="1:15" x14ac:dyDescent="0.2">
      <c r="B15" s="13">
        <v>7</v>
      </c>
      <c r="C15" s="14" t="str">
        <f>IFERROR(VLOOKUP($B15,Conf!$A$3:$E$52,2,0),"")</f>
        <v>Karel ABRAHAM</v>
      </c>
      <c r="D15" s="14">
        <f>IFERROR(VLOOKUP($B15,Conf!$A$3:$E$52,5,0),"")</f>
        <v>0</v>
      </c>
      <c r="E15" s="19">
        <f t="shared" si="0"/>
        <v>0</v>
      </c>
      <c r="G15" s="13">
        <v>7</v>
      </c>
      <c r="H15" s="14" t="str">
        <f>IFERROR(VLOOKUP($G15,Conf!$G$3:$K$52,2,0),"")</f>
        <v>Thitipong WAROKORN</v>
      </c>
      <c r="I15" s="14">
        <f>IFERROR(VLOOKUP($G15,Conf!$G$3:$K$52,5,0),"")</f>
        <v>0</v>
      </c>
      <c r="J15" s="19">
        <f t="shared" si="1"/>
        <v>0</v>
      </c>
      <c r="L15" s="13">
        <v>7</v>
      </c>
      <c r="M15" s="14" t="str">
        <f>IFERROR(VLOOKUP($L15,Conf!$M$3:$Q$52,2,0),"")</f>
        <v>Alexis MASBOU</v>
      </c>
      <c r="N15" s="14">
        <f>IFERROR(VLOOKUP($L15,Conf!$M$3:$Q$52,5,0),"")</f>
        <v>0</v>
      </c>
      <c r="O15" s="19">
        <f t="shared" si="2"/>
        <v>0</v>
      </c>
    </row>
    <row r="16" spans="1:15" x14ac:dyDescent="0.2">
      <c r="B16" s="13">
        <v>8</v>
      </c>
      <c r="C16" s="14" t="str">
        <f>IFERROR(VLOOKUP($B16,Conf!$A$3:$E$52,2,0),"")</f>
        <v>Alvaro BAUTISTA</v>
      </c>
      <c r="D16" s="14">
        <f>IFERROR(VLOOKUP($B16,Conf!$A$3:$E$52,5,0),"")</f>
        <v>0</v>
      </c>
      <c r="E16" s="19">
        <f t="shared" si="0"/>
        <v>0</v>
      </c>
      <c r="G16" s="13">
        <v>8</v>
      </c>
      <c r="H16" s="14" t="str">
        <f>IFERROR(VLOOKUP($G16,Conf!$G$3:$K$52,2,0),"")</f>
        <v>Sandro CORTESE</v>
      </c>
      <c r="I16" s="14">
        <f>IFERROR(VLOOKUP($G16,Conf!$G$3:$K$52,5,0),"")</f>
        <v>0</v>
      </c>
      <c r="J16" s="19">
        <f t="shared" si="1"/>
        <v>0</v>
      </c>
      <c r="L16" s="13">
        <v>8</v>
      </c>
      <c r="M16" s="14" t="str">
        <f>IFERROR(VLOOKUP($L16,Conf!$M$3:$Q$52,2,0),"")</f>
        <v>Livio LOI</v>
      </c>
      <c r="N16" s="14">
        <f>IFERROR(VLOOKUP($L16,Conf!$M$3:$Q$52,5,0),"")</f>
        <v>0</v>
      </c>
      <c r="O16" s="19">
        <f t="shared" si="2"/>
        <v>0</v>
      </c>
    </row>
    <row r="17" spans="2:15" x14ac:dyDescent="0.2">
      <c r="B17" s="13">
        <v>9</v>
      </c>
      <c r="C17" s="14" t="str">
        <f>IFERROR(VLOOKUP($B17,Conf!$A$3:$E$52,2,0),"")</f>
        <v>Broc PARKES</v>
      </c>
      <c r="D17" s="14">
        <f>IFERROR(VLOOKUP($B17,Conf!$A$3:$E$52,5,0),"")</f>
        <v>0</v>
      </c>
      <c r="E17" s="19">
        <f t="shared" si="0"/>
        <v>0</v>
      </c>
      <c r="G17" s="13">
        <v>9</v>
      </c>
      <c r="H17" s="14" t="str">
        <f>IFERROR(VLOOKUP($G17,Conf!$G$3:$K$52,2,0),"")</f>
        <v>Thomas LUTHI</v>
      </c>
      <c r="I17" s="14">
        <f>IFERROR(VLOOKUP($G17,Conf!$G$3:$K$52,5,0),"")</f>
        <v>0</v>
      </c>
      <c r="J17" s="19">
        <f t="shared" si="1"/>
        <v>0</v>
      </c>
      <c r="L17" s="13">
        <v>9</v>
      </c>
      <c r="M17" s="14" t="str">
        <f>IFERROR(VLOOKUP($L17,Conf!$M$3:$Q$52,2,0),"")</f>
        <v>Alex MARQUEZ</v>
      </c>
      <c r="N17" s="14">
        <f>IFERROR(VLOOKUP($L17,Conf!$M$3:$Q$52,5,0),"")</f>
        <v>0</v>
      </c>
      <c r="O17" s="19">
        <f t="shared" si="2"/>
        <v>0</v>
      </c>
    </row>
    <row r="18" spans="2:15" x14ac:dyDescent="0.2">
      <c r="B18" s="13">
        <v>10</v>
      </c>
      <c r="C18" s="14" t="str">
        <f>IFERROR(VLOOKUP($B18,Conf!$A$3:$E$52,2,0),"")</f>
        <v>Dani PEDROSA</v>
      </c>
      <c r="D18" s="14">
        <f>IFERROR(VLOOKUP($B18,Conf!$A$3:$E$52,5,0),"")</f>
        <v>0</v>
      </c>
      <c r="E18" s="19">
        <f t="shared" si="0"/>
        <v>0</v>
      </c>
      <c r="G18" s="13">
        <v>10</v>
      </c>
      <c r="H18" s="14" t="str">
        <f>IFERROR(VLOOKUP($G18,Conf!$G$3:$K$52,2,0),"")</f>
        <v>Alex DE ANGELIS</v>
      </c>
      <c r="I18" s="14">
        <f>IFERROR(VLOOKUP($G18,Conf!$G$3:$K$52,5,0),"")</f>
        <v>0</v>
      </c>
      <c r="J18" s="19">
        <f t="shared" si="1"/>
        <v>0</v>
      </c>
      <c r="L18" s="13">
        <v>10</v>
      </c>
      <c r="M18" s="14" t="str">
        <f>IFERROR(VLOOKUP($L18,Conf!$M$3:$Q$52,2,0),"")</f>
        <v>John McPHEE</v>
      </c>
      <c r="N18" s="14">
        <f>IFERROR(VLOOKUP($L18,Conf!$M$3:$Q$52,5,0),"")</f>
        <v>0</v>
      </c>
      <c r="O18" s="19">
        <f t="shared" si="2"/>
        <v>0</v>
      </c>
    </row>
    <row r="19" spans="2:15" x14ac:dyDescent="0.2">
      <c r="B19" s="13">
        <v>11</v>
      </c>
      <c r="C19" s="14" t="str">
        <f>IFERROR(VLOOKUP($B19,Conf!$A$3:$E$52,2,0),"")</f>
        <v>Andrea IANNONE</v>
      </c>
      <c r="D19" s="14">
        <f>IFERROR(VLOOKUP($B19,Conf!$A$3:$E$52,5,0),"")</f>
        <v>0</v>
      </c>
      <c r="E19" s="19">
        <f t="shared" si="0"/>
        <v>0</v>
      </c>
      <c r="G19" s="13">
        <v>11</v>
      </c>
      <c r="H19" s="14" t="str">
        <f>IFERROR(VLOOKUP($G19,Conf!$G$3:$K$52,2,0),"")</f>
        <v>Nicolas TEROL</v>
      </c>
      <c r="I19" s="14">
        <f>IFERROR(VLOOKUP($G19,Conf!$G$3:$K$52,5,0),"")</f>
        <v>0</v>
      </c>
      <c r="J19" s="19">
        <f t="shared" si="1"/>
        <v>0</v>
      </c>
      <c r="L19" s="13">
        <v>11</v>
      </c>
      <c r="M19" s="14" t="str">
        <f>IFERROR(VLOOKUP($L19,Conf!$M$3:$Q$52,2,0),"")</f>
        <v>Alessandro TONUCCI</v>
      </c>
      <c r="N19" s="14">
        <f>IFERROR(VLOOKUP($L19,Conf!$M$3:$Q$52,5,0),"")</f>
        <v>0</v>
      </c>
      <c r="O19" s="19">
        <f t="shared" si="2"/>
        <v>0</v>
      </c>
    </row>
    <row r="20" spans="2:15" x14ac:dyDescent="0.2">
      <c r="B20" s="13">
        <v>12</v>
      </c>
      <c r="C20" s="14" t="str">
        <f>IFERROR(VLOOKUP($B20,Conf!$A$3:$E$52,2,0),"")</f>
        <v>Cal CRUTCHLOW</v>
      </c>
      <c r="D20" s="14">
        <f>IFERROR(VLOOKUP($B20,Conf!$A$3:$E$52,5,0),"")</f>
        <v>0</v>
      </c>
      <c r="E20" s="19">
        <f t="shared" si="0"/>
        <v>0</v>
      </c>
      <c r="G20" s="13">
        <v>12</v>
      </c>
      <c r="H20" s="14" t="str">
        <f>IFERROR(VLOOKUP($G20,Conf!$G$3:$K$52,2,0),"")</f>
        <v>Xavier SIMEON</v>
      </c>
      <c r="I20" s="14">
        <f>IFERROR(VLOOKUP($G20,Conf!$G$3:$K$52,5,0),"")</f>
        <v>0</v>
      </c>
      <c r="J20" s="19">
        <f t="shared" si="1"/>
        <v>0</v>
      </c>
      <c r="L20" s="13">
        <v>12</v>
      </c>
      <c r="M20" s="14" t="str">
        <f>IFERROR(VLOOKUP($L20,Conf!$M$3:$Q$52,2,0),"")</f>
        <v>Francesco BAGNAIA</v>
      </c>
      <c r="N20" s="14">
        <f>IFERROR(VLOOKUP($L20,Conf!$M$3:$Q$52,5,0),"")</f>
        <v>0</v>
      </c>
      <c r="O20" s="19">
        <f t="shared" si="2"/>
        <v>0</v>
      </c>
    </row>
    <row r="21" spans="2:15" x14ac:dyDescent="0.2">
      <c r="B21" s="13">
        <v>13</v>
      </c>
      <c r="C21" s="14" t="str">
        <f>IFERROR(VLOOKUP($B21,Conf!$A$3:$E$52,2,0),"")</f>
        <v>Bradley SMITH</v>
      </c>
      <c r="D21" s="14">
        <f>IFERROR(VLOOKUP($B21,Conf!$A$3:$E$52,5,0),"")</f>
        <v>0</v>
      </c>
      <c r="E21" s="19">
        <f t="shared" si="0"/>
        <v>0</v>
      </c>
      <c r="G21" s="13">
        <v>13</v>
      </c>
      <c r="H21" s="14" t="str">
        <f>IFERROR(VLOOKUP($G21,Conf!$G$3:$K$52,2,0),"")</f>
        <v>Franco MORBIDELLI</v>
      </c>
      <c r="I21" s="14">
        <f>IFERROR(VLOOKUP($G21,Conf!$G$3:$K$52,5,0),"")</f>
        <v>0</v>
      </c>
      <c r="J21" s="19">
        <f t="shared" si="1"/>
        <v>0</v>
      </c>
      <c r="L21" s="13">
        <v>13</v>
      </c>
      <c r="M21" s="14" t="str">
        <f>IFERROR(VLOOKUP($L21,Conf!$M$3:$Q$52,2,0),"")</f>
        <v>Ana CARRASCO</v>
      </c>
      <c r="N21" s="14">
        <f>IFERROR(VLOOKUP($L21,Conf!$M$3:$Q$52,5,0),"")</f>
        <v>0</v>
      </c>
      <c r="O21" s="19">
        <f t="shared" si="2"/>
        <v>0</v>
      </c>
    </row>
    <row r="22" spans="2:15" x14ac:dyDescent="0.2">
      <c r="B22" s="13">
        <v>14</v>
      </c>
      <c r="C22" s="14" t="str">
        <f>IFERROR(VLOOKUP($B22,Conf!$A$3:$E$52,2,0),"")</f>
        <v>Aleix ESPARGARO</v>
      </c>
      <c r="D22" s="14">
        <f>IFERROR(VLOOKUP($B22,Conf!$A$3:$E$52,5,0),"")</f>
        <v>0</v>
      </c>
      <c r="E22" s="19">
        <f t="shared" si="0"/>
        <v>0</v>
      </c>
      <c r="G22" s="13">
        <v>14</v>
      </c>
      <c r="H22" s="14" t="str">
        <f>IFERROR(VLOOKUP($G22,Conf!$G$3:$K$52,2,0),"")</f>
        <v>Sam LOWES</v>
      </c>
      <c r="I22" s="14">
        <f>IFERROR(VLOOKUP($G22,Conf!$G$3:$K$52,5,0),"")</f>
        <v>0</v>
      </c>
      <c r="J22" s="19">
        <f t="shared" si="1"/>
        <v>0</v>
      </c>
      <c r="L22" s="13">
        <v>14</v>
      </c>
      <c r="M22" s="14" t="str">
        <f>IFERROR(VLOOKUP($L22,Conf!$M$3:$Q$52,2,0),"")</f>
        <v>Niccolo ANTONELLI</v>
      </c>
      <c r="N22" s="14">
        <f>IFERROR(VLOOKUP($L22,Conf!$M$3:$Q$52,5,0),"")</f>
        <v>0</v>
      </c>
      <c r="O22" s="19">
        <f t="shared" si="2"/>
        <v>0</v>
      </c>
    </row>
    <row r="23" spans="2:15" x14ac:dyDescent="0.2">
      <c r="B23" s="13">
        <v>15</v>
      </c>
      <c r="C23" s="14" t="str">
        <f>IFERROR(VLOOKUP($B23,Conf!$A$3:$E$52,2,0),"")</f>
        <v>Pol ESPARGARO</v>
      </c>
      <c r="D23" s="14">
        <f>IFERROR(VLOOKUP($B23,Conf!$A$3:$E$52,5,0),"")</f>
        <v>0</v>
      </c>
      <c r="E23" s="19">
        <f t="shared" si="0"/>
        <v>0</v>
      </c>
      <c r="G23" s="13">
        <v>15</v>
      </c>
      <c r="H23" s="14" t="str">
        <f>IFERROR(VLOOKUP($G23,Conf!$G$3:$K$52,2,0),"")</f>
        <v>Marcel SCHROTTER</v>
      </c>
      <c r="I23" s="14">
        <f>IFERROR(VLOOKUP($G23,Conf!$G$3:$K$52,5,0),"")</f>
        <v>0</v>
      </c>
      <c r="J23" s="19">
        <f t="shared" si="1"/>
        <v>0</v>
      </c>
      <c r="L23" s="13">
        <v>15</v>
      </c>
      <c r="M23" s="14" t="str">
        <f>IFERROR(VLOOKUP($L23,Conf!$M$3:$Q$52,2,0),"")</f>
        <v>Niklas AJO</v>
      </c>
      <c r="N23" s="14">
        <f>IFERROR(VLOOKUP($L23,Conf!$M$3:$Q$52,5,0),"")</f>
        <v>0</v>
      </c>
      <c r="O23" s="19">
        <f t="shared" si="2"/>
        <v>0</v>
      </c>
    </row>
    <row r="24" spans="2:15" x14ac:dyDescent="0.2">
      <c r="B24" s="13">
        <v>16</v>
      </c>
      <c r="C24" s="14" t="str">
        <f>IFERROR(VLOOKUP($B24,Conf!$A$3:$E$52,2,0),"")</f>
        <v>Scott REDDING</v>
      </c>
      <c r="D24" s="14">
        <f>IFERROR(VLOOKUP($B24,Conf!$A$3:$E$52,5,0),"")</f>
        <v>0</v>
      </c>
      <c r="E24" s="19">
        <f t="shared" si="0"/>
        <v>0</v>
      </c>
      <c r="G24" s="13">
        <v>16</v>
      </c>
      <c r="H24" s="14" t="str">
        <f>IFERROR(VLOOKUP($G24,Conf!$G$3:$K$52,2,0),"")</f>
        <v>Azlan SHAH</v>
      </c>
      <c r="I24" s="14">
        <f>IFERROR(VLOOKUP($G24,Conf!$G$3:$K$52,5,0),"")</f>
        <v>0</v>
      </c>
      <c r="J24" s="19">
        <f t="shared" si="1"/>
        <v>0</v>
      </c>
      <c r="L24" s="13">
        <v>16</v>
      </c>
      <c r="M24" s="14" t="str">
        <f>IFERROR(VLOOKUP($L24,Conf!$M$3:$Q$52,2,0),"")</f>
        <v>Isaac VIÑALES</v>
      </c>
      <c r="N24" s="14">
        <f>IFERROR(VLOOKUP($L24,Conf!$M$3:$Q$52,5,0),"")</f>
        <v>0</v>
      </c>
      <c r="O24" s="19">
        <f t="shared" si="2"/>
        <v>0</v>
      </c>
    </row>
    <row r="25" spans="2:15" x14ac:dyDescent="0.2">
      <c r="B25" s="13">
        <v>17</v>
      </c>
      <c r="C25" s="14" t="str">
        <f>IFERROR(VLOOKUP($B25,Conf!$A$3:$E$52,2,0),"")</f>
        <v>Valentino ROSSI</v>
      </c>
      <c r="D25" s="14">
        <f>IFERROR(VLOOKUP($B25,Conf!$A$3:$E$52,5,0),"")</f>
        <v>0</v>
      </c>
      <c r="E25" s="19">
        <f t="shared" si="0"/>
        <v>0</v>
      </c>
      <c r="G25" s="13">
        <v>17</v>
      </c>
      <c r="H25" s="14" t="str">
        <f>IFERROR(VLOOKUP($G25,Conf!$G$3:$K$52,2,0),"")</f>
        <v>Takaaki NAKAGAMI</v>
      </c>
      <c r="I25" s="14">
        <f>IFERROR(VLOOKUP($G25,Conf!$G$3:$K$52,5,0),"")</f>
        <v>0</v>
      </c>
      <c r="J25" s="19">
        <f t="shared" si="1"/>
        <v>0</v>
      </c>
      <c r="L25" s="13">
        <v>17</v>
      </c>
      <c r="M25" s="14" t="str">
        <f>IFERROR(VLOOKUP($L25,Conf!$M$3:$Q$52,2,0),"")</f>
        <v>Enea BASTIANINI</v>
      </c>
      <c r="N25" s="14">
        <f>IFERROR(VLOOKUP($L25,Conf!$M$3:$Q$52,5,0),"")</f>
        <v>0</v>
      </c>
      <c r="O25" s="19">
        <f t="shared" si="2"/>
        <v>0</v>
      </c>
    </row>
    <row r="26" spans="2:15" x14ac:dyDescent="0.2">
      <c r="B26" s="13">
        <v>18</v>
      </c>
      <c r="C26" s="14" t="str">
        <f>IFERROR(VLOOKUP($B26,Conf!$A$3:$E$52,2,0),"")</f>
        <v>Mike DI MEGLIO</v>
      </c>
      <c r="D26" s="14">
        <f>IFERROR(VLOOKUP($B26,Conf!$A$3:$E$52,5,0),"")</f>
        <v>0</v>
      </c>
      <c r="E26" s="19">
        <f t="shared" si="0"/>
        <v>0</v>
      </c>
      <c r="G26" s="13">
        <v>18</v>
      </c>
      <c r="H26" s="14" t="str">
        <f>IFERROR(VLOOKUP($G26,Conf!$G$3:$K$52,2,0),"")</f>
        <v>Mika KALLIO</v>
      </c>
      <c r="I26" s="14">
        <f>IFERROR(VLOOKUP($G26,Conf!$G$3:$K$52,5,0),"")</f>
        <v>0</v>
      </c>
      <c r="J26" s="19">
        <f t="shared" si="1"/>
        <v>0</v>
      </c>
      <c r="L26" s="13">
        <v>18</v>
      </c>
      <c r="M26" s="14" t="str">
        <f>IFERROR(VLOOKUP($L26,Conf!$M$3:$Q$52,2,0),"")</f>
        <v>Hafiq AZMI</v>
      </c>
      <c r="N26" s="14">
        <f>IFERROR(VLOOKUP($L26,Conf!$M$3:$Q$52,5,0),"")</f>
        <v>0</v>
      </c>
      <c r="O26" s="19">
        <f t="shared" si="2"/>
        <v>0</v>
      </c>
    </row>
    <row r="27" spans="2:15" x14ac:dyDescent="0.2">
      <c r="B27" s="13">
        <v>19</v>
      </c>
      <c r="C27" s="14" t="str">
        <f>IFERROR(VLOOKUP($B27,Conf!$A$3:$E$52,2,0),"")</f>
        <v>Yonny HERNANDEZ</v>
      </c>
      <c r="D27" s="14">
        <f>IFERROR(VLOOKUP($B27,Conf!$A$3:$E$52,5,0),"")</f>
        <v>0</v>
      </c>
      <c r="E27" s="19">
        <f t="shared" si="0"/>
        <v>0</v>
      </c>
      <c r="G27" s="13">
        <v>19</v>
      </c>
      <c r="H27" s="14" t="str">
        <f>IFERROR(VLOOKUP($G27,Conf!$G$3:$K$52,2,0),"")</f>
        <v>Luis SALOM</v>
      </c>
      <c r="I27" s="14">
        <f>IFERROR(VLOOKUP($G27,Conf!$G$3:$K$52,5,0),"")</f>
        <v>0</v>
      </c>
      <c r="J27" s="19">
        <f t="shared" si="1"/>
        <v>0</v>
      </c>
      <c r="L27" s="13">
        <v>19</v>
      </c>
      <c r="M27" s="14" t="str">
        <f>IFERROR(VLOOKUP($L27,Conf!$M$3:$Q$52,2,0),"")</f>
        <v>Brad BINDER</v>
      </c>
      <c r="N27" s="14">
        <f>IFERROR(VLOOKUP($L27,Conf!$M$3:$Q$52,5,0),"")</f>
        <v>0</v>
      </c>
      <c r="O27" s="19">
        <f t="shared" si="2"/>
        <v>0</v>
      </c>
    </row>
    <row r="28" spans="2:15" x14ac:dyDescent="0.2">
      <c r="B28" s="13">
        <v>20</v>
      </c>
      <c r="C28" s="14" t="str">
        <f>IFERROR(VLOOKUP($B28,Conf!$A$3:$E$52,2,0),"")</f>
        <v>Nicky HAYDEN</v>
      </c>
      <c r="D28" s="14">
        <f>IFERROR(VLOOKUP($B28,Conf!$A$3:$E$52,5,0),"")</f>
        <v>0</v>
      </c>
      <c r="E28" s="19">
        <f t="shared" si="0"/>
        <v>0</v>
      </c>
      <c r="G28" s="13">
        <v>20</v>
      </c>
      <c r="H28" s="14" t="str">
        <f>IFERROR(VLOOKUP($G28,Conf!$G$3:$K$52,2,0),"")</f>
        <v>Maverick VIÑALES</v>
      </c>
      <c r="I28" s="14">
        <f>IFERROR(VLOOKUP($G28,Conf!$G$3:$K$52,5,0),"")</f>
        <v>0</v>
      </c>
      <c r="J28" s="19">
        <f t="shared" si="1"/>
        <v>0</v>
      </c>
      <c r="L28" s="13">
        <v>20</v>
      </c>
      <c r="M28" s="14" t="str">
        <f>IFERROR(VLOOKUP($L28,Conf!$M$3:$Q$52,2,0),"")</f>
        <v>Alex RINS</v>
      </c>
      <c r="N28" s="14">
        <f>IFERROR(VLOOKUP($L28,Conf!$M$3:$Q$52,5,0),"")</f>
        <v>0</v>
      </c>
      <c r="O28" s="19">
        <f t="shared" si="2"/>
        <v>0</v>
      </c>
    </row>
    <row r="29" spans="2:15" x14ac:dyDescent="0.2">
      <c r="B29" s="13">
        <v>21</v>
      </c>
      <c r="C29" s="14" t="str">
        <f>IFERROR(VLOOKUP($B29,Conf!$A$3:$E$52,2,0),"")</f>
        <v>Michael LAVERTY</v>
      </c>
      <c r="D29" s="14">
        <f>IFERROR(VLOOKUP($B29,Conf!$A$3:$E$52,5,0),"")</f>
        <v>0</v>
      </c>
      <c r="E29" s="19">
        <f t="shared" si="0"/>
        <v>0</v>
      </c>
      <c r="G29" s="13">
        <v>21</v>
      </c>
      <c r="H29" s="14" t="str">
        <f>IFERROR(VLOOKUP($G29,Conf!$G$3:$K$52,2,0),"")</f>
        <v>Tetsuta NAGASHIMA</v>
      </c>
      <c r="I29" s="14">
        <f>IFERROR(VLOOKUP($G29,Conf!$G$3:$K$52,5,0),"")</f>
        <v>0</v>
      </c>
      <c r="J29" s="19">
        <f t="shared" si="1"/>
        <v>0</v>
      </c>
      <c r="L29" s="13">
        <v>21</v>
      </c>
      <c r="M29" s="14" t="str">
        <f>IFERROR(VLOOKUP($L29,Conf!$M$3:$Q$52,2,0),"")</f>
        <v>Luca GRUNWALD</v>
      </c>
      <c r="N29" s="14">
        <f>IFERROR(VLOOKUP($L29,Conf!$M$3:$Q$52,5,0),"")</f>
        <v>0</v>
      </c>
      <c r="O29" s="19">
        <f t="shared" si="2"/>
        <v>0</v>
      </c>
    </row>
    <row r="30" spans="2:15" x14ac:dyDescent="0.2">
      <c r="B30" s="13">
        <f>IF(Conf!B24="","",Clasificaciones!B29+1)</f>
        <v>22</v>
      </c>
      <c r="C30" s="14" t="str">
        <f>IFERROR(VLOOKUP($B30,Conf!$A$3:$E$52,2,0),"")</f>
        <v>Marc MARQUEZ</v>
      </c>
      <c r="D30" s="14">
        <f>IFERROR(VLOOKUP($B30,Conf!$A$3:$E$52,5,0),"")</f>
        <v>0</v>
      </c>
      <c r="E30" s="19">
        <f t="shared" si="0"/>
        <v>0</v>
      </c>
      <c r="G30" s="13">
        <v>22</v>
      </c>
      <c r="H30" s="14" t="str">
        <f>IFERROR(VLOOKUP($G30,Conf!$G$3:$K$52,2,0),"")</f>
        <v>Axel PONS</v>
      </c>
      <c r="I30" s="14">
        <f>IFERROR(VLOOKUP($G30,Conf!$G$3:$K$52,5,0),"")</f>
        <v>0</v>
      </c>
      <c r="J30" s="19">
        <f t="shared" si="1"/>
        <v>0</v>
      </c>
      <c r="L30" s="13">
        <v>22</v>
      </c>
      <c r="M30" s="14" t="str">
        <f>IFERROR(VLOOKUP($L30,Conf!$M$3:$Q$52,2,0),"")</f>
        <v>Miguel OLIVEIRA</v>
      </c>
      <c r="N30" s="14">
        <f>IFERROR(VLOOKUP($L30,Conf!$M$3:$Q$52,5,0),"")</f>
        <v>0</v>
      </c>
      <c r="O30" s="19">
        <f t="shared" si="2"/>
        <v>0</v>
      </c>
    </row>
    <row r="31" spans="2:15" x14ac:dyDescent="0.2">
      <c r="B31" s="13">
        <f>IF(Conf!B25="","",Clasificaciones!B30+1)</f>
        <v>23</v>
      </c>
      <c r="C31" s="14" t="str">
        <f>IFERROR(VLOOKUP($B31,Conf!$A$3:$E$52,2,0),"")</f>
        <v>Jorge LORENZO</v>
      </c>
      <c r="D31" s="14">
        <f>IFERROR(VLOOKUP($B31,Conf!$A$3:$E$52,5,0),"")</f>
        <v>0</v>
      </c>
      <c r="E31" s="19">
        <f t="shared" si="0"/>
        <v>0</v>
      </c>
      <c r="G31" s="13">
        <v>23</v>
      </c>
      <c r="H31" s="14" t="str">
        <f>IFERROR(VLOOKUP($G31,Conf!$G$3:$K$52,2,0),"")</f>
        <v>Esteve RABAT</v>
      </c>
      <c r="I31" s="14">
        <f>IFERROR(VLOOKUP($G31,Conf!$G$3:$K$52,5,0),"")</f>
        <v>0</v>
      </c>
      <c r="J31" s="19">
        <f t="shared" si="1"/>
        <v>0</v>
      </c>
      <c r="L31" s="13">
        <v>23</v>
      </c>
      <c r="M31" s="14" t="str">
        <f>IFERROR(VLOOKUP($L31,Conf!$M$3:$Q$52,2,0),"")</f>
        <v>Bryan SCHOUTEN</v>
      </c>
      <c r="N31" s="14">
        <f>IFERROR(VLOOKUP($L31,Conf!$M$3:$Q$52,5,0),"")</f>
        <v>0</v>
      </c>
      <c r="O31" s="19">
        <f t="shared" si="2"/>
        <v>0</v>
      </c>
    </row>
    <row r="32" spans="2:15" x14ac:dyDescent="0.2">
      <c r="B32" s="13" t="str">
        <f>IF(Conf!B26="","",Clasificaciones!B31+1)</f>
        <v/>
      </c>
      <c r="C32" s="14" t="str">
        <f>IFERROR(VLOOKUP($B32,Conf!$A$3:$E$52,2,0),"")</f>
        <v/>
      </c>
      <c r="D32" s="14" t="str">
        <f>IFERROR(VLOOKUP($B32,Conf!$A$3:$E$52,5,0),"")</f>
        <v/>
      </c>
      <c r="E32" s="19" t="str">
        <f t="shared" si="0"/>
        <v/>
      </c>
      <c r="G32" s="13">
        <v>24</v>
      </c>
      <c r="H32" s="14" t="str">
        <f>IFERROR(VLOOKUP($G32,Conf!$G$3:$K$52,2,0),"")</f>
        <v>Mattia PASINI</v>
      </c>
      <c r="I32" s="14">
        <f>IFERROR(VLOOKUP($G32,Conf!$G$3:$K$52,5,0),"")</f>
        <v>0</v>
      </c>
      <c r="J32" s="19">
        <f t="shared" si="1"/>
        <v>0</v>
      </c>
      <c r="L32" s="13">
        <v>24</v>
      </c>
      <c r="M32" s="14" t="str">
        <f>IFERROR(VLOOKUP($L32,Conf!$M$3:$Q$52,2,0),"")</f>
        <v>Danny KENT</v>
      </c>
      <c r="N32" s="14">
        <f>IFERROR(VLOOKUP($L32,Conf!$M$3:$Q$52,5,0),"")</f>
        <v>0</v>
      </c>
      <c r="O32" s="19">
        <f t="shared" si="2"/>
        <v>0</v>
      </c>
    </row>
    <row r="33" spans="2:15" x14ac:dyDescent="0.2">
      <c r="B33" s="13" t="str">
        <f>IF(Conf!B27="","",Clasificaciones!B32+1)</f>
        <v/>
      </c>
      <c r="C33" s="14" t="str">
        <f>IFERROR(VLOOKUP($B33,Conf!$A$3:$E$52,2,0),"")</f>
        <v/>
      </c>
      <c r="D33" s="14" t="str">
        <f>IFERROR(VLOOKUP($B33,Conf!$A$3:$E$52,5,0),"")</f>
        <v/>
      </c>
      <c r="E33" s="19" t="str">
        <f t="shared" si="0"/>
        <v/>
      </c>
      <c r="G33" s="13">
        <v>25</v>
      </c>
      <c r="H33" s="14" t="str">
        <f>IFERROR(VLOOKUP($G33,Conf!$G$3:$K$52,2,0),"")</f>
        <v>Hafizh SYAHRIN</v>
      </c>
      <c r="I33" s="14">
        <f>IFERROR(VLOOKUP($G33,Conf!$G$3:$K$52,5,0),"")</f>
        <v>0</v>
      </c>
      <c r="J33" s="19">
        <f t="shared" si="1"/>
        <v>0</v>
      </c>
      <c r="L33" s="13">
        <v>25</v>
      </c>
      <c r="M33" s="14" t="str">
        <f>IFERROR(VLOOKUP($L33,Conf!$M$3:$Q$52,2,0),"")</f>
        <v>Andrea LOCATELLI</v>
      </c>
      <c r="N33" s="14">
        <f>IFERROR(VLOOKUP($L33,Conf!$M$3:$Q$52,5,0),"")</f>
        <v>0</v>
      </c>
      <c r="O33" s="19">
        <f t="shared" si="2"/>
        <v>0</v>
      </c>
    </row>
    <row r="34" spans="2:15" x14ac:dyDescent="0.2">
      <c r="B34" s="13" t="str">
        <f>IF(Conf!B28="","",Clasificaciones!B33+1)</f>
        <v/>
      </c>
      <c r="C34" s="14" t="str">
        <f>IFERROR(VLOOKUP($B34,Conf!$A$3:$E$52,2,0),"")</f>
        <v/>
      </c>
      <c r="D34" s="14" t="str">
        <f>IFERROR(VLOOKUP($B34,Conf!$A$3:$E$52,5,0),"")</f>
        <v/>
      </c>
      <c r="E34" s="19" t="str">
        <f t="shared" si="0"/>
        <v/>
      </c>
      <c r="G34" s="13">
        <v>26</v>
      </c>
      <c r="H34" s="14" t="str">
        <f>IFERROR(VLOOKUP($G34,Conf!$G$3:$K$52,2,0),"")</f>
        <v>Julian SIMON</v>
      </c>
      <c r="I34" s="14">
        <f>IFERROR(VLOOKUP($G34,Conf!$G$3:$K$52,5,0),"")</f>
        <v>0</v>
      </c>
      <c r="J34" s="19">
        <f t="shared" si="1"/>
        <v>0</v>
      </c>
      <c r="L34" s="13">
        <v>26</v>
      </c>
      <c r="M34" s="14" t="str">
        <f>IFERROR(VLOOKUP($L34,Conf!$M$3:$Q$52,2,0),"")</f>
        <v>Eric GRANADO</v>
      </c>
      <c r="N34" s="14">
        <f>IFERROR(VLOOKUP($L34,Conf!$M$3:$Q$52,5,0),"")</f>
        <v>0</v>
      </c>
      <c r="O34" s="19">
        <f t="shared" si="2"/>
        <v>0</v>
      </c>
    </row>
    <row r="35" spans="2:15" x14ac:dyDescent="0.2">
      <c r="B35" s="13" t="str">
        <f>IF(Conf!B29="","",Clasificaciones!B34+1)</f>
        <v/>
      </c>
      <c r="C35" s="14" t="str">
        <f>IFERROR(VLOOKUP($B35,Conf!$A$3:$E$52,2,0),"")</f>
        <v/>
      </c>
      <c r="D35" s="14" t="str">
        <f>IFERROR(VLOOKUP($B35,Conf!$A$3:$E$52,5,0),"")</f>
        <v/>
      </c>
      <c r="E35" s="19" t="str">
        <f t="shared" si="0"/>
        <v/>
      </c>
      <c r="G35" s="13">
        <v>27</v>
      </c>
      <c r="H35" s="14" t="str">
        <f>IFERROR(VLOOKUP($G35,Conf!$G$3:$K$52,2,0),"")</f>
        <v>Robin MULHAUSER</v>
      </c>
      <c r="I35" s="14">
        <f>IFERROR(VLOOKUP($G35,Conf!$G$3:$K$52,5,0),"")</f>
        <v>0</v>
      </c>
      <c r="J35" s="19">
        <f t="shared" si="1"/>
        <v>0</v>
      </c>
      <c r="L35" s="13">
        <v>27</v>
      </c>
      <c r="M35" s="14" t="str">
        <f>IFERROR(VLOOKUP($L35,Conf!$M$3:$Q$52,2,0),"")</f>
        <v>Juanfran GUEVARA</v>
      </c>
      <c r="N35" s="14">
        <f>IFERROR(VLOOKUP($L35,Conf!$M$3:$Q$52,5,0),"")</f>
        <v>0</v>
      </c>
      <c r="O35" s="19">
        <f t="shared" si="2"/>
        <v>0</v>
      </c>
    </row>
    <row r="36" spans="2:15" x14ac:dyDescent="0.2">
      <c r="B36" s="13" t="str">
        <f>IF(Conf!B30="","",Clasificaciones!B35+1)</f>
        <v/>
      </c>
      <c r="C36" s="14" t="str">
        <f>IFERROR(VLOOKUP($B36,Conf!$A$3:$E$52,2,0),"")</f>
        <v/>
      </c>
      <c r="D36" s="14" t="str">
        <f>IFERROR(VLOOKUP($B36,Conf!$A$3:$E$52,5,0),"")</f>
        <v/>
      </c>
      <c r="E36" s="19" t="str">
        <f t="shared" si="0"/>
        <v/>
      </c>
      <c r="G36" s="13">
        <v>28</v>
      </c>
      <c r="H36" s="14" t="str">
        <f>IFERROR(VLOOKUP($G36,Conf!$G$3:$K$52,2,0),"")</f>
        <v>Dominique AEGERTER</v>
      </c>
      <c r="I36" s="14">
        <f>IFERROR(VLOOKUP($G36,Conf!$G$3:$K$52,5,0),"")</f>
        <v>0</v>
      </c>
      <c r="J36" s="19">
        <f t="shared" si="1"/>
        <v>0</v>
      </c>
      <c r="L36" s="13">
        <v>28</v>
      </c>
      <c r="M36" s="14" t="str">
        <f>IFERROR(VLOOKUP($L36,Conf!$M$3:$Q$52,2,0),"")</f>
        <v>Arthur SISSIS</v>
      </c>
      <c r="N36" s="14">
        <f>IFERROR(VLOOKUP($L36,Conf!$M$3:$Q$52,5,0),"")</f>
        <v>0</v>
      </c>
      <c r="O36" s="19">
        <f t="shared" si="2"/>
        <v>0</v>
      </c>
    </row>
    <row r="37" spans="2:15" x14ac:dyDescent="0.2">
      <c r="B37" s="13" t="str">
        <f>IF(Conf!B31="","",Clasificaciones!B36+1)</f>
        <v/>
      </c>
      <c r="C37" s="14" t="str">
        <f>IFERROR(VLOOKUP($B37,Conf!$A$3:$E$52,2,0),"")</f>
        <v/>
      </c>
      <c r="D37" s="14" t="str">
        <f>IFERROR(VLOOKUP($B37,Conf!$A$3:$E$52,5,0),"")</f>
        <v/>
      </c>
      <c r="E37" s="19" t="str">
        <f t="shared" si="0"/>
        <v/>
      </c>
      <c r="G37" s="13">
        <v>29</v>
      </c>
      <c r="H37" s="14" t="str">
        <f>IFERROR(VLOOKUP($G37,Conf!$G$3:$K$52,2,0),"")</f>
        <v>Jordi TORRES</v>
      </c>
      <c r="I37" s="14">
        <f>IFERROR(VLOOKUP($G37,Conf!$G$3:$K$52,5,0),"")</f>
        <v>0</v>
      </c>
      <c r="J37" s="19">
        <f t="shared" si="1"/>
        <v>0</v>
      </c>
      <c r="L37" s="13">
        <v>29</v>
      </c>
      <c r="M37" s="14" t="str">
        <f>IFERROR(VLOOKUP($L37,Conf!$M$3:$Q$52,2,0),"")</f>
        <v>Zulfahmi KHAIRUDDIN</v>
      </c>
      <c r="N37" s="14">
        <f>IFERROR(VLOOKUP($L37,Conf!$M$3:$Q$52,5,0),"")</f>
        <v>0</v>
      </c>
      <c r="O37" s="19">
        <f t="shared" si="2"/>
        <v>0</v>
      </c>
    </row>
    <row r="38" spans="2:15" x14ac:dyDescent="0.2">
      <c r="B38" s="13" t="str">
        <f>IF(Conf!B32="","",Clasificaciones!B37+1)</f>
        <v/>
      </c>
      <c r="C38" s="14" t="str">
        <f>IFERROR(VLOOKUP($B38,Conf!$A$3:$E$52,2,0),"")</f>
        <v/>
      </c>
      <c r="D38" s="14" t="str">
        <f>IFERROR(VLOOKUP($B38,Conf!$A$3:$E$52,5,0),"")</f>
        <v/>
      </c>
      <c r="E38" s="19" t="str">
        <f t="shared" si="0"/>
        <v/>
      </c>
      <c r="G38" s="13">
        <v>30</v>
      </c>
      <c r="H38" s="14" t="str">
        <f>IFERROR(VLOOKUP($G38,Conf!$G$3:$K$52,2,0),"")</f>
        <v>Alex MARIÑELARENA</v>
      </c>
      <c r="I38" s="14">
        <f>IFERROR(VLOOKUP($G38,Conf!$G$3:$K$52,5,0),"")</f>
        <v>0</v>
      </c>
      <c r="J38" s="19">
        <f t="shared" si="1"/>
        <v>0</v>
      </c>
      <c r="L38" s="13">
        <v>30</v>
      </c>
      <c r="M38" s="14" t="str">
        <f>IFERROR(VLOOKUP($L38,Conf!$M$3:$Q$52,2,0),"")</f>
        <v>Philipp OETTL</v>
      </c>
      <c r="N38" s="14">
        <f>IFERROR(VLOOKUP($L38,Conf!$M$3:$Q$52,5,0),"")</f>
        <v>0</v>
      </c>
      <c r="O38" s="19">
        <f t="shared" si="2"/>
        <v>0</v>
      </c>
    </row>
    <row r="39" spans="2:15" x14ac:dyDescent="0.2">
      <c r="B39" s="13" t="str">
        <f>IF(Conf!B33="","",Clasificaciones!B38+1)</f>
        <v/>
      </c>
      <c r="C39" s="14" t="str">
        <f>IFERROR(VLOOKUP($B39,Conf!$A$3:$E$52,2,0),"")</f>
        <v/>
      </c>
      <c r="D39" s="14" t="str">
        <f>IFERROR(VLOOKUP($B39,Conf!$A$3:$E$52,5,0),"")</f>
        <v/>
      </c>
      <c r="E39" s="19" t="str">
        <f t="shared" si="0"/>
        <v/>
      </c>
      <c r="G39" s="13">
        <v>31</v>
      </c>
      <c r="H39" s="14" t="str">
        <f>IFERROR(VLOOKUP($G39,Conf!$G$3:$K$52,2,0),"")</f>
        <v>Jonas FOLGER</v>
      </c>
      <c r="I39" s="14">
        <f>IFERROR(VLOOKUP($G39,Conf!$G$3:$K$52,5,0),"")</f>
        <v>0</v>
      </c>
      <c r="J39" s="19">
        <f t="shared" si="1"/>
        <v>0</v>
      </c>
      <c r="L39" s="13">
        <v>31</v>
      </c>
      <c r="M39" s="14" t="str">
        <f>IFERROR(VLOOKUP($L39,Conf!$M$3:$Q$52,2,0),"")</f>
        <v>Jakub KORNFEIL</v>
      </c>
      <c r="N39" s="14">
        <f>IFERROR(VLOOKUP($L39,Conf!$M$3:$Q$52,5,0),"")</f>
        <v>0</v>
      </c>
      <c r="O39" s="19">
        <f t="shared" si="2"/>
        <v>0</v>
      </c>
    </row>
    <row r="40" spans="2:15" x14ac:dyDescent="0.2">
      <c r="B40" s="13" t="str">
        <f>IF(Conf!B34="","",Clasificaciones!B39+1)</f>
        <v/>
      </c>
      <c r="C40" s="14" t="str">
        <f>IFERROR(VLOOKUP($B40,Conf!$A$3:$E$52,2,0),"")</f>
        <v/>
      </c>
      <c r="D40" s="14" t="str">
        <f>IFERROR(VLOOKUP($B40,Conf!$A$3:$E$52,5,0),"")</f>
        <v/>
      </c>
      <c r="E40" s="19" t="str">
        <f t="shared" si="0"/>
        <v/>
      </c>
      <c r="G40" s="13">
        <f>IF(Conf!H34="","",Clasificaciones!G39+1)</f>
        <v>32</v>
      </c>
      <c r="H40" s="14" t="str">
        <f>IFERROR(VLOOKUP($G40,Conf!$G$3:$K$52,2,0),"")</f>
        <v>Anthony WEST</v>
      </c>
      <c r="I40" s="14">
        <f>IFERROR(VLOOKUP($G40,Conf!$G$3:$K$52,5,0),"")</f>
        <v>0</v>
      </c>
      <c r="J40" s="19">
        <f t="shared" si="1"/>
        <v>0</v>
      </c>
      <c r="L40" s="13">
        <v>32</v>
      </c>
      <c r="M40" s="14" t="str">
        <f>IFERROR(VLOOKUP($L40,Conf!$M$3:$Q$52,2,0),"")</f>
        <v>Jules DANILO</v>
      </c>
      <c r="N40" s="14">
        <f>IFERROR(VLOOKUP($L40,Conf!$M$3:$Q$52,5,0),"")</f>
        <v>0</v>
      </c>
      <c r="O40" s="19">
        <f t="shared" si="2"/>
        <v>0</v>
      </c>
    </row>
    <row r="41" spans="2:15" x14ac:dyDescent="0.2">
      <c r="B41" s="13" t="str">
        <f>IF(Conf!B35="","",Clasificaciones!B40+1)</f>
        <v/>
      </c>
      <c r="C41" s="14" t="str">
        <f>IFERROR(VLOOKUP($B41,Conf!$A$3:$E$52,2,0),"")</f>
        <v/>
      </c>
      <c r="D41" s="14" t="str">
        <f>IFERROR(VLOOKUP($B41,Conf!$A$3:$E$52,5,0),"")</f>
        <v/>
      </c>
      <c r="E41" s="19" t="str">
        <f t="shared" si="0"/>
        <v/>
      </c>
      <c r="G41" s="13">
        <f>IF(Conf!H35="","",Clasificaciones!G40+1)</f>
        <v>33</v>
      </c>
      <c r="H41" s="14" t="str">
        <f>IFERROR(VLOOKUP($G41,Conf!$G$3:$K$52,2,0),"")</f>
        <v>Louis ROSSI</v>
      </c>
      <c r="I41" s="14">
        <f>IFERROR(VLOOKUP($G41,Conf!$G$3:$K$52,5,0),"")</f>
        <v>0</v>
      </c>
      <c r="J41" s="19">
        <f t="shared" si="1"/>
        <v>0</v>
      </c>
      <c r="L41" s="13">
        <f>IF(Conf!N35="","",Clasificaciones!L40+1)</f>
        <v>33</v>
      </c>
      <c r="M41" s="14" t="str">
        <f>IFERROR(VLOOKUP($L41,Conf!$M$3:$Q$52,2,0),"")</f>
        <v>Karel HANIKA</v>
      </c>
      <c r="N41" s="14">
        <f>IFERROR(VLOOKUP($L41,Conf!$M$3:$Q$52,5,0),"")</f>
        <v>0</v>
      </c>
      <c r="O41" s="19">
        <f t="shared" si="2"/>
        <v>0</v>
      </c>
    </row>
    <row r="42" spans="2:15" x14ac:dyDescent="0.2">
      <c r="B42" s="13" t="str">
        <f>IF(Conf!B36="","",Clasificaciones!B41+1)</f>
        <v/>
      </c>
      <c r="C42" s="14" t="str">
        <f>IFERROR(VLOOKUP($B42,Conf!$A$3:$E$52,2,0),"")</f>
        <v/>
      </c>
      <c r="D42" s="14" t="str">
        <f>IFERROR(VLOOKUP($B42,Conf!$A$3:$E$52,5,0),"")</f>
        <v/>
      </c>
      <c r="E42" s="19" t="str">
        <f t="shared" si="0"/>
        <v/>
      </c>
      <c r="G42" s="13">
        <f>IF(Conf!H36="","",Clasificaciones!G41+1)</f>
        <v>34</v>
      </c>
      <c r="H42" s="14" t="str">
        <f>IFERROR(VLOOKUP($G42,Conf!$G$3:$K$52,2,0),"")</f>
        <v>Roman RAMOS</v>
      </c>
      <c r="I42" s="14">
        <f>IFERROR(VLOOKUP($G42,Conf!$G$3:$K$52,5,0),"")</f>
        <v>0</v>
      </c>
      <c r="J42" s="19">
        <f t="shared" si="1"/>
        <v>0</v>
      </c>
      <c r="L42" s="13" t="str">
        <f>IF(Conf!N36="","",Clasificaciones!L41+1)</f>
        <v/>
      </c>
      <c r="M42" s="14" t="str">
        <f>IFERROR(VLOOKUP($L42,Conf!$M$3:$Q$52,2,0),"")</f>
        <v/>
      </c>
      <c r="N42" s="14" t="str">
        <f>IFERROR(VLOOKUP($L42,Conf!$M$3:$Q$52,5,0),"")</f>
        <v/>
      </c>
      <c r="O42" s="19" t="str">
        <f t="shared" si="2"/>
        <v/>
      </c>
    </row>
    <row r="43" spans="2:15" x14ac:dyDescent="0.2">
      <c r="B43" s="13" t="str">
        <f>IF(Conf!B37="","",Clasificaciones!B42+1)</f>
        <v/>
      </c>
      <c r="C43" s="14" t="str">
        <f>IFERROR(VLOOKUP($B43,Conf!$A$3:$E$52,2,0),"")</f>
        <v/>
      </c>
      <c r="D43" s="14" t="str">
        <f>IFERROR(VLOOKUP($B43,Conf!$A$3:$E$52,5,0),"")</f>
        <v/>
      </c>
      <c r="E43" s="19" t="str">
        <f t="shared" si="0"/>
        <v/>
      </c>
      <c r="G43" s="13">
        <f>IF(Conf!H37="","",Clasificaciones!G42+1)</f>
        <v>35</v>
      </c>
      <c r="H43" s="14" t="str">
        <f>IFERROR(VLOOKUP($G43,Conf!$G$3:$K$52,2,0),"")</f>
        <v>Ricard CARDUS</v>
      </c>
      <c r="I43" s="14">
        <f>IFERROR(VLOOKUP($G43,Conf!$G$3:$K$52,5,0),"")</f>
        <v>0</v>
      </c>
      <c r="J43" s="19">
        <f t="shared" si="1"/>
        <v>0</v>
      </c>
      <c r="L43" s="13" t="str">
        <f>IF(Conf!N37="","",Clasificaciones!L42+1)</f>
        <v/>
      </c>
      <c r="M43" s="14" t="str">
        <f>IFERROR(VLOOKUP($L43,Conf!$M$3:$Q$52,2,0),"")</f>
        <v/>
      </c>
      <c r="N43" s="14" t="str">
        <f>IFERROR(VLOOKUP($L43,Conf!$M$3:$Q$52,5,0),"")</f>
        <v/>
      </c>
      <c r="O43" s="19" t="str">
        <f t="shared" si="2"/>
        <v/>
      </c>
    </row>
    <row r="44" spans="2:15" x14ac:dyDescent="0.2">
      <c r="B44" s="13" t="str">
        <f>IF(Conf!B38="","",Clasificaciones!B43+1)</f>
        <v/>
      </c>
      <c r="C44" s="14" t="str">
        <f>IFERROR(VLOOKUP($B44,Conf!$A$3:$E$52,2,0),"")</f>
        <v/>
      </c>
      <c r="D44" s="14" t="str">
        <f>IFERROR(VLOOKUP($B44,Conf!$A$3:$E$52,5,0),"")</f>
        <v/>
      </c>
      <c r="E44" s="19" t="str">
        <f t="shared" si="0"/>
        <v/>
      </c>
      <c r="G44" s="13" t="str">
        <f>IF(Conf!H38="","",Clasificaciones!G43+1)</f>
        <v/>
      </c>
      <c r="H44" s="14" t="str">
        <f>IFERROR(VLOOKUP($G44,Conf!$G$3:$K$52,2,0),"")</f>
        <v/>
      </c>
      <c r="I44" s="14" t="str">
        <f>IFERROR(VLOOKUP($G44,Conf!$G$3:$K$52,5,0),"")</f>
        <v/>
      </c>
      <c r="J44" s="19" t="str">
        <f t="shared" si="1"/>
        <v/>
      </c>
      <c r="L44" s="13" t="str">
        <f>IF(Conf!N38="","",Clasificaciones!L43+1)</f>
        <v/>
      </c>
      <c r="M44" s="14" t="str">
        <f>IFERROR(VLOOKUP($L44,Conf!$M$3:$Q$52,2,0),"")</f>
        <v/>
      </c>
      <c r="N44" s="14" t="str">
        <f>IFERROR(VLOOKUP($L44,Conf!$M$3:$Q$52,5,0),"")</f>
        <v/>
      </c>
      <c r="O44" s="19" t="str">
        <f t="shared" si="2"/>
        <v/>
      </c>
    </row>
    <row r="45" spans="2:15" x14ac:dyDescent="0.2">
      <c r="B45" s="13" t="str">
        <f>IF(Conf!B39="","",Clasificaciones!B44+1)</f>
        <v/>
      </c>
      <c r="C45" s="14" t="str">
        <f>IFERROR(VLOOKUP($B45,Conf!$A$3:$E$52,2,0),"")</f>
        <v/>
      </c>
      <c r="D45" s="14" t="str">
        <f>IFERROR(VLOOKUP($B45,Conf!$A$3:$E$52,5,0),"")</f>
        <v/>
      </c>
      <c r="E45" s="19" t="str">
        <f t="shared" si="0"/>
        <v/>
      </c>
      <c r="G45" s="13" t="str">
        <f>IF(Conf!H39="","",Clasificaciones!G44+1)</f>
        <v/>
      </c>
      <c r="H45" s="14" t="str">
        <f>IFERROR(VLOOKUP($G45,Conf!$G$3:$K$52,2,0),"")</f>
        <v/>
      </c>
      <c r="I45" s="14" t="str">
        <f>IFERROR(VLOOKUP($G45,Conf!$G$3:$K$52,5,0),"")</f>
        <v/>
      </c>
      <c r="J45" s="19" t="str">
        <f t="shared" si="1"/>
        <v/>
      </c>
      <c r="L45" s="13" t="str">
        <f>IF(Conf!N39="","",Clasificaciones!L44+1)</f>
        <v/>
      </c>
      <c r="M45" s="14" t="str">
        <f>IFERROR(VLOOKUP($L45,Conf!$M$3:$Q$52,2,0),"")</f>
        <v/>
      </c>
      <c r="N45" s="14" t="str">
        <f>IFERROR(VLOOKUP($L45,Conf!$M$3:$Q$52,5,0),"")</f>
        <v/>
      </c>
      <c r="O45" s="19" t="str">
        <f t="shared" si="2"/>
        <v/>
      </c>
    </row>
    <row r="46" spans="2:15" x14ac:dyDescent="0.2">
      <c r="B46" s="13" t="str">
        <f>IF(Conf!B40="","",Clasificaciones!B45+1)</f>
        <v/>
      </c>
      <c r="C46" s="14" t="str">
        <f>IFERROR(VLOOKUP($B46,Conf!$A$3:$E$52,2,0),"")</f>
        <v/>
      </c>
      <c r="D46" s="14" t="str">
        <f>IFERROR(VLOOKUP($B46,Conf!$A$3:$E$52,5,0),"")</f>
        <v/>
      </c>
      <c r="E46" s="19" t="str">
        <f t="shared" si="0"/>
        <v/>
      </c>
      <c r="G46" s="13" t="str">
        <f>IF(Conf!H40="","",Clasificaciones!G45+1)</f>
        <v/>
      </c>
      <c r="H46" s="14" t="str">
        <f>IFERROR(VLOOKUP($G46,Conf!$G$3:$K$52,2,0),"")</f>
        <v/>
      </c>
      <c r="I46" s="14" t="str">
        <f>IFERROR(VLOOKUP($G46,Conf!$G$3:$K$52,5,0),"")</f>
        <v/>
      </c>
      <c r="J46" s="19" t="str">
        <f t="shared" si="1"/>
        <v/>
      </c>
      <c r="L46" s="13" t="str">
        <f>IF(Conf!N40="","",Clasificaciones!L45+1)</f>
        <v/>
      </c>
      <c r="M46" s="14" t="str">
        <f>IFERROR(VLOOKUP($L46,Conf!$M$3:$Q$52,2,0),"")</f>
        <v/>
      </c>
      <c r="N46" s="14" t="str">
        <f>IFERROR(VLOOKUP($L46,Conf!$M$3:$Q$52,5,0),"")</f>
        <v/>
      </c>
      <c r="O46" s="19" t="str">
        <f t="shared" si="2"/>
        <v/>
      </c>
    </row>
    <row r="47" spans="2:15" x14ac:dyDescent="0.2">
      <c r="B47" s="13" t="str">
        <f>IF(Conf!B41="","",Clasificaciones!B46+1)</f>
        <v/>
      </c>
      <c r="C47" s="14" t="str">
        <f>IFERROR(VLOOKUP($B47,Conf!$A$3:$E$52,2,0),"")</f>
        <v/>
      </c>
      <c r="D47" s="14" t="str">
        <f>IFERROR(VLOOKUP($B47,Conf!$A$3:$E$52,5,0),"")</f>
        <v/>
      </c>
      <c r="E47" s="19" t="str">
        <f t="shared" si="0"/>
        <v/>
      </c>
      <c r="G47" s="13" t="str">
        <f>IF(Conf!H41="","",Clasificaciones!G46+1)</f>
        <v/>
      </c>
      <c r="H47" s="14" t="str">
        <f>IFERROR(VLOOKUP($G47,Conf!$G$3:$K$52,2,0),"")</f>
        <v/>
      </c>
      <c r="I47" s="14" t="str">
        <f>IFERROR(VLOOKUP($G47,Conf!$G$3:$K$52,5,0),"")</f>
        <v/>
      </c>
      <c r="J47" s="19" t="str">
        <f t="shared" si="1"/>
        <v/>
      </c>
      <c r="L47" s="13" t="str">
        <f>IF(Conf!N41="","",Clasificaciones!L46+1)</f>
        <v/>
      </c>
      <c r="M47" s="14" t="str">
        <f>IFERROR(VLOOKUP($L47,Conf!$M$3:$Q$52,2,0),"")</f>
        <v/>
      </c>
      <c r="N47" s="14" t="str">
        <f>IFERROR(VLOOKUP($L47,Conf!$M$3:$Q$52,5,0),"")</f>
        <v/>
      </c>
      <c r="O47" s="19" t="str">
        <f t="shared" si="2"/>
        <v/>
      </c>
    </row>
    <row r="48" spans="2:15" x14ac:dyDescent="0.2">
      <c r="B48" s="13" t="str">
        <f>IF(Conf!B42="","",Clasificaciones!B47+1)</f>
        <v/>
      </c>
      <c r="C48" s="14" t="str">
        <f>IFERROR(VLOOKUP($B48,Conf!$A$3:$E$52,2,0),"")</f>
        <v/>
      </c>
      <c r="D48" s="14" t="str">
        <f>IFERROR(VLOOKUP($B48,Conf!$A$3:$E$52,5,0),"")</f>
        <v/>
      </c>
      <c r="E48" s="19" t="str">
        <f t="shared" si="0"/>
        <v/>
      </c>
      <c r="G48" s="13" t="str">
        <f>IF(Conf!H42="","",Clasificaciones!G47+1)</f>
        <v/>
      </c>
      <c r="H48" s="14" t="str">
        <f>IFERROR(VLOOKUP($G48,Conf!$G$3:$K$52,2,0),"")</f>
        <v/>
      </c>
      <c r="I48" s="14" t="str">
        <f>IFERROR(VLOOKUP($G48,Conf!$G$3:$K$52,5,0),"")</f>
        <v/>
      </c>
      <c r="J48" s="19" t="str">
        <f t="shared" si="1"/>
        <v/>
      </c>
      <c r="L48" s="13" t="str">
        <f>IF(Conf!N42="","",Clasificaciones!L47+1)</f>
        <v/>
      </c>
      <c r="M48" s="14" t="str">
        <f>IFERROR(VLOOKUP($L48,Conf!$M$3:$Q$52,2,0),"")</f>
        <v/>
      </c>
      <c r="N48" s="14" t="str">
        <f>IFERROR(VLOOKUP($L48,Conf!$M$3:$Q$52,5,0),"")</f>
        <v/>
      </c>
      <c r="O48" s="19" t="str">
        <f t="shared" si="2"/>
        <v/>
      </c>
    </row>
    <row r="49" spans="2:15" x14ac:dyDescent="0.2">
      <c r="B49" s="13" t="str">
        <f>IF(Conf!B43="","",Clasificaciones!B48+1)</f>
        <v/>
      </c>
      <c r="C49" s="14" t="str">
        <f>IFERROR(VLOOKUP($B49,Conf!$A$3:$E$52,2,0),"")</f>
        <v/>
      </c>
      <c r="D49" s="14" t="str">
        <f>IFERROR(VLOOKUP($B49,Conf!$A$3:$E$52,5,0),"")</f>
        <v/>
      </c>
      <c r="E49" s="19" t="str">
        <f t="shared" si="0"/>
        <v/>
      </c>
      <c r="G49" s="13" t="str">
        <f>IF(Conf!H43="","",Clasificaciones!G48+1)</f>
        <v/>
      </c>
      <c r="H49" s="14" t="str">
        <f>IFERROR(VLOOKUP($G49,Conf!$G$3:$K$52,2,0),"")</f>
        <v/>
      </c>
      <c r="I49" s="14" t="str">
        <f>IFERROR(VLOOKUP($G49,Conf!$G$3:$K$52,5,0),"")</f>
        <v/>
      </c>
      <c r="J49" s="19" t="str">
        <f t="shared" si="1"/>
        <v/>
      </c>
      <c r="L49" s="13" t="str">
        <f>IF(Conf!N43="","",Clasificaciones!L48+1)</f>
        <v/>
      </c>
      <c r="M49" s="14" t="str">
        <f>IFERROR(VLOOKUP($L49,Conf!$M$3:$Q$52,2,0),"")</f>
        <v/>
      </c>
      <c r="N49" s="14" t="str">
        <f>IFERROR(VLOOKUP($L49,Conf!$M$3:$Q$52,5,0),"")</f>
        <v/>
      </c>
      <c r="O49" s="19" t="str">
        <f t="shared" si="2"/>
        <v/>
      </c>
    </row>
    <row r="50" spans="2:15" x14ac:dyDescent="0.2">
      <c r="B50" s="13" t="str">
        <f>IF(Conf!B44="","",Clasificaciones!B49+1)</f>
        <v/>
      </c>
      <c r="C50" s="14" t="str">
        <f>IFERROR(VLOOKUP($B50,Conf!$A$3:$E$52,2,0),"")</f>
        <v/>
      </c>
      <c r="D50" s="14" t="str">
        <f>IFERROR(VLOOKUP($B50,Conf!$A$3:$E$52,5,0),"")</f>
        <v/>
      </c>
      <c r="E50" s="19" t="str">
        <f t="shared" si="0"/>
        <v/>
      </c>
      <c r="G50" s="13" t="str">
        <f>IF(Conf!H44="","",Clasificaciones!G49+1)</f>
        <v/>
      </c>
      <c r="H50" s="14" t="str">
        <f>IFERROR(VLOOKUP($G50,Conf!$G$3:$K$52,2,0),"")</f>
        <v/>
      </c>
      <c r="I50" s="14" t="str">
        <f>IFERROR(VLOOKUP($G50,Conf!$G$3:$K$52,5,0),"")</f>
        <v/>
      </c>
      <c r="J50" s="19" t="str">
        <f t="shared" si="1"/>
        <v/>
      </c>
      <c r="L50" s="13" t="str">
        <f>IF(Conf!N44="","",Clasificaciones!L49+1)</f>
        <v/>
      </c>
      <c r="M50" s="14" t="str">
        <f>IFERROR(VLOOKUP($L50,Conf!$M$3:$Q$52,2,0),"")</f>
        <v/>
      </c>
      <c r="N50" s="14" t="str">
        <f>IFERROR(VLOOKUP($L50,Conf!$M$3:$Q$52,5,0),"")</f>
        <v/>
      </c>
      <c r="O50" s="19" t="str">
        <f t="shared" si="2"/>
        <v/>
      </c>
    </row>
    <row r="51" spans="2:15" x14ac:dyDescent="0.2">
      <c r="B51" s="13" t="str">
        <f>IF(Conf!B45="","",Clasificaciones!B50+1)</f>
        <v/>
      </c>
      <c r="C51" s="14" t="str">
        <f>IFERROR(VLOOKUP($B51,Conf!$A$3:$E$52,2,0),"")</f>
        <v/>
      </c>
      <c r="D51" s="14" t="str">
        <f>IFERROR(VLOOKUP($B51,Conf!$A$3:$E$52,5,0),"")</f>
        <v/>
      </c>
      <c r="E51" s="19" t="str">
        <f t="shared" si="0"/>
        <v/>
      </c>
      <c r="G51" s="13" t="str">
        <f>IF(Conf!H45="","",Clasificaciones!G50+1)</f>
        <v/>
      </c>
      <c r="H51" s="14" t="str">
        <f>IFERROR(VLOOKUP($G51,Conf!$G$3:$K$52,2,0),"")</f>
        <v/>
      </c>
      <c r="I51" s="14" t="str">
        <f>IFERROR(VLOOKUP($G51,Conf!$G$3:$K$52,5,0),"")</f>
        <v/>
      </c>
      <c r="J51" s="19" t="str">
        <f t="shared" si="1"/>
        <v/>
      </c>
      <c r="L51" s="13" t="str">
        <f>IF(Conf!N45="","",Clasificaciones!L50+1)</f>
        <v/>
      </c>
      <c r="M51" s="14" t="str">
        <f>IFERROR(VLOOKUP($L51,Conf!$M$3:$Q$52,2,0),"")</f>
        <v/>
      </c>
      <c r="N51" s="14" t="str">
        <f>IFERROR(VLOOKUP($L51,Conf!$M$3:$Q$52,5,0),"")</f>
        <v/>
      </c>
      <c r="O51" s="19" t="str">
        <f t="shared" si="2"/>
        <v/>
      </c>
    </row>
    <row r="52" spans="2:15" x14ac:dyDescent="0.2">
      <c r="B52" s="13" t="str">
        <f>IF(Conf!B46="","",Clasificaciones!B51+1)</f>
        <v/>
      </c>
      <c r="C52" s="14" t="str">
        <f>IFERROR(VLOOKUP($B52,Conf!$A$3:$E$52,2,0),"")</f>
        <v/>
      </c>
      <c r="D52" s="14" t="str">
        <f>IFERROR(VLOOKUP($B52,Conf!$A$3:$E$52,5,0),"")</f>
        <v/>
      </c>
      <c r="E52" s="19" t="str">
        <f t="shared" si="0"/>
        <v/>
      </c>
      <c r="G52" s="13" t="str">
        <f>IF(Conf!H46="","",Clasificaciones!G51+1)</f>
        <v/>
      </c>
      <c r="H52" s="14" t="str">
        <f>IFERROR(VLOOKUP($G52,Conf!$G$3:$K$52,2,0),"")</f>
        <v/>
      </c>
      <c r="I52" s="14" t="str">
        <f>IFERROR(VLOOKUP($G52,Conf!$G$3:$K$52,5,0),"")</f>
        <v/>
      </c>
      <c r="J52" s="19" t="str">
        <f t="shared" si="1"/>
        <v/>
      </c>
      <c r="L52" s="13" t="str">
        <f>IF(Conf!N46="","",Clasificaciones!L51+1)</f>
        <v/>
      </c>
      <c r="M52" s="14" t="str">
        <f>IFERROR(VLOOKUP($L52,Conf!$M$3:$Q$52,2,0),"")</f>
        <v/>
      </c>
      <c r="N52" s="14" t="str">
        <f>IFERROR(VLOOKUP($L52,Conf!$M$3:$Q$52,5,0),"")</f>
        <v/>
      </c>
      <c r="O52" s="19" t="str">
        <f t="shared" si="2"/>
        <v/>
      </c>
    </row>
    <row r="53" spans="2:15" x14ac:dyDescent="0.2">
      <c r="B53" s="13" t="str">
        <f>IF(Conf!B47="","",Clasificaciones!B52+1)</f>
        <v/>
      </c>
      <c r="C53" s="14" t="str">
        <f>IFERROR(VLOOKUP($B53,Conf!$A$3:$E$52,2,0),"")</f>
        <v/>
      </c>
      <c r="D53" s="14" t="str">
        <f>IFERROR(VLOOKUP($B53,Conf!$A$3:$E$52,5,0),"")</f>
        <v/>
      </c>
      <c r="E53" s="19" t="str">
        <f t="shared" si="0"/>
        <v/>
      </c>
      <c r="G53" s="13" t="str">
        <f>IF(Conf!H47="","",Clasificaciones!G52+1)</f>
        <v/>
      </c>
      <c r="H53" s="14" t="str">
        <f>IFERROR(VLOOKUP($G53,Conf!$G$3:$K$52,2,0),"")</f>
        <v/>
      </c>
      <c r="I53" s="14" t="str">
        <f>IFERROR(VLOOKUP($G53,Conf!$G$3:$K$52,5,0),"")</f>
        <v/>
      </c>
      <c r="J53" s="19" t="str">
        <f t="shared" si="1"/>
        <v/>
      </c>
      <c r="L53" s="13" t="str">
        <f>IF(Conf!N47="","",Clasificaciones!L52+1)</f>
        <v/>
      </c>
      <c r="M53" s="14" t="str">
        <f>IFERROR(VLOOKUP($L53,Conf!$M$3:$Q$52,2,0),"")</f>
        <v/>
      </c>
      <c r="N53" s="14" t="str">
        <f>IFERROR(VLOOKUP($L53,Conf!$M$3:$Q$52,5,0),"")</f>
        <v/>
      </c>
      <c r="O53" s="19" t="str">
        <f t="shared" si="2"/>
        <v/>
      </c>
    </row>
    <row r="54" spans="2:15" x14ac:dyDescent="0.2">
      <c r="B54" s="13" t="str">
        <f>IF(Conf!B48="","",Clasificaciones!B53+1)</f>
        <v/>
      </c>
      <c r="C54" s="14" t="str">
        <f>IFERROR(VLOOKUP($B54,Conf!$A$3:$E$52,2,0),"")</f>
        <v/>
      </c>
      <c r="D54" s="14" t="str">
        <f>IFERROR(VLOOKUP($B54,Conf!$A$3:$E$52,5,0),"")</f>
        <v/>
      </c>
      <c r="E54" s="19" t="str">
        <f t="shared" si="0"/>
        <v/>
      </c>
      <c r="G54" s="13" t="str">
        <f>IF(Conf!H48="","",Clasificaciones!G53+1)</f>
        <v/>
      </c>
      <c r="H54" s="14" t="str">
        <f>IFERROR(VLOOKUP($G54,Conf!$G$3:$K$52,2,0),"")</f>
        <v/>
      </c>
      <c r="I54" s="14" t="str">
        <f>IFERROR(VLOOKUP($G54,Conf!$G$3:$K$52,5,0),"")</f>
        <v/>
      </c>
      <c r="J54" s="19" t="str">
        <f t="shared" si="1"/>
        <v/>
      </c>
      <c r="L54" s="13" t="str">
        <f>IF(Conf!N48="","",Clasificaciones!L53+1)</f>
        <v/>
      </c>
      <c r="M54" s="14" t="str">
        <f>IFERROR(VLOOKUP($L54,Conf!$M$3:$Q$52,2,0),"")</f>
        <v/>
      </c>
      <c r="N54" s="14" t="str">
        <f>IFERROR(VLOOKUP($L54,Conf!$M$3:$Q$52,5,0),"")</f>
        <v/>
      </c>
      <c r="O54" s="19" t="str">
        <f t="shared" si="2"/>
        <v/>
      </c>
    </row>
    <row r="55" spans="2:15" x14ac:dyDescent="0.2">
      <c r="B55" s="13" t="str">
        <f>IF(Conf!B49="","",Clasificaciones!B54+1)</f>
        <v/>
      </c>
      <c r="C55" s="14" t="str">
        <f>IFERROR(VLOOKUP($B55,Conf!$A$3:$E$52,2,0),"")</f>
        <v/>
      </c>
      <c r="D55" s="14" t="str">
        <f>IFERROR(VLOOKUP($B55,Conf!$A$3:$E$52,5,0),"")</f>
        <v/>
      </c>
      <c r="E55" s="19" t="str">
        <f t="shared" si="0"/>
        <v/>
      </c>
      <c r="G55" s="13" t="str">
        <f>IF(Conf!H49="","",Clasificaciones!G54+1)</f>
        <v/>
      </c>
      <c r="H55" s="14" t="str">
        <f>IFERROR(VLOOKUP($G55,Conf!$G$3:$K$52,2,0),"")</f>
        <v/>
      </c>
      <c r="I55" s="14" t="str">
        <f>IFERROR(VLOOKUP($G55,Conf!$G$3:$K$52,5,0),"")</f>
        <v/>
      </c>
      <c r="J55" s="19" t="str">
        <f t="shared" si="1"/>
        <v/>
      </c>
      <c r="L55" s="13" t="str">
        <f>IF(Conf!N49="","",Clasificaciones!L54+1)</f>
        <v/>
      </c>
      <c r="M55" s="14" t="str">
        <f>IFERROR(VLOOKUP($L55,Conf!$M$3:$Q$52,2,0),"")</f>
        <v/>
      </c>
      <c r="N55" s="14" t="str">
        <f>IFERROR(VLOOKUP($L55,Conf!$M$3:$Q$52,5,0),"")</f>
        <v/>
      </c>
      <c r="O55" s="19" t="str">
        <f t="shared" si="2"/>
        <v/>
      </c>
    </row>
    <row r="56" spans="2:15" x14ac:dyDescent="0.2">
      <c r="B56" s="13" t="str">
        <f>IF(Conf!B50="","",Clasificaciones!B55+1)</f>
        <v/>
      </c>
      <c r="C56" s="14" t="str">
        <f>IFERROR(VLOOKUP($B56,Conf!$A$3:$E$52,2,0),"")</f>
        <v/>
      </c>
      <c r="D56" s="14" t="str">
        <f>IFERROR(VLOOKUP($B56,Conf!$A$3:$E$52,5,0),"")</f>
        <v/>
      </c>
      <c r="E56" s="19" t="str">
        <f t="shared" si="0"/>
        <v/>
      </c>
      <c r="G56" s="13" t="str">
        <f>IF(Conf!H50="","",Clasificaciones!G55+1)</f>
        <v/>
      </c>
      <c r="H56" s="14" t="str">
        <f>IFERROR(VLOOKUP($G56,Conf!$G$3:$K$52,2,0),"")</f>
        <v/>
      </c>
      <c r="I56" s="14" t="str">
        <f>IFERROR(VLOOKUP($G56,Conf!$G$3:$K$52,5,0),"")</f>
        <v/>
      </c>
      <c r="J56" s="19" t="str">
        <f t="shared" si="1"/>
        <v/>
      </c>
      <c r="L56" s="13" t="str">
        <f>IF(Conf!N50="","",Clasificaciones!L55+1)</f>
        <v/>
      </c>
      <c r="M56" s="14" t="str">
        <f>IFERROR(VLOOKUP($L56,Conf!$M$3:$Q$52,2,0),"")</f>
        <v/>
      </c>
      <c r="N56" s="14" t="str">
        <f>IFERROR(VLOOKUP($L56,Conf!$M$3:$Q$52,5,0),"")</f>
        <v/>
      </c>
      <c r="O56" s="19" t="str">
        <f t="shared" si="2"/>
        <v/>
      </c>
    </row>
    <row r="57" spans="2:15" x14ac:dyDescent="0.2">
      <c r="B57" s="13" t="str">
        <f>IF(Conf!B51="","",Clasificaciones!B56+1)</f>
        <v/>
      </c>
      <c r="C57" s="14" t="str">
        <f>IFERROR(VLOOKUP($B57,Conf!$A$3:$E$52,2,0),"")</f>
        <v/>
      </c>
      <c r="D57" s="14" t="str">
        <f>IFERROR(VLOOKUP($B57,Conf!$A$3:$E$52,5,0),"")</f>
        <v/>
      </c>
      <c r="E57" s="19" t="str">
        <f t="shared" si="0"/>
        <v/>
      </c>
      <c r="G57" s="13" t="str">
        <f>IF(Conf!H51="","",Clasificaciones!G56+1)</f>
        <v/>
      </c>
      <c r="H57" s="14" t="str">
        <f>IFERROR(VLOOKUP($G57,Conf!$G$3:$K$52,2,0),"")</f>
        <v/>
      </c>
      <c r="I57" s="14" t="str">
        <f>IFERROR(VLOOKUP($G57,Conf!$G$3:$K$52,5,0),"")</f>
        <v/>
      </c>
      <c r="J57" s="19" t="str">
        <f t="shared" si="1"/>
        <v/>
      </c>
      <c r="L57" s="13" t="str">
        <f>IF(Conf!N51="","",Clasificaciones!L56+1)</f>
        <v/>
      </c>
      <c r="M57" s="14" t="str">
        <f>IFERROR(VLOOKUP($L57,Conf!$M$3:$Q$52,2,0),"")</f>
        <v/>
      </c>
      <c r="N57" s="14" t="str">
        <f>IFERROR(VLOOKUP($L57,Conf!$M$3:$Q$52,5,0),"")</f>
        <v/>
      </c>
      <c r="O57" s="19" t="str">
        <f t="shared" si="2"/>
        <v/>
      </c>
    </row>
    <row r="58" spans="2:15" x14ac:dyDescent="0.2">
      <c r="B58" s="13" t="str">
        <f>IF(Conf!B52="","",Clasificaciones!B57+1)</f>
        <v/>
      </c>
      <c r="C58" s="14" t="str">
        <f>IFERROR(VLOOKUP($B58,Conf!$A$3:$E$52,2,0),"")</f>
        <v/>
      </c>
      <c r="D58" s="14" t="str">
        <f>IFERROR(VLOOKUP($B58,Conf!$A$3:$E$52,5,0),"")</f>
        <v/>
      </c>
      <c r="E58" s="19" t="str">
        <f t="shared" si="0"/>
        <v/>
      </c>
      <c r="G58" s="13" t="str">
        <f>IF(Conf!H52="","",Clasificaciones!G57+1)</f>
        <v/>
      </c>
      <c r="H58" s="14" t="str">
        <f>IFERROR(VLOOKUP($G58,Conf!$G$3:$K$52,2,0),"")</f>
        <v/>
      </c>
      <c r="I58" s="14" t="str">
        <f>IFERROR(VLOOKUP($G58,Conf!$G$3:$K$52,5,0),"")</f>
        <v/>
      </c>
      <c r="J58" s="19" t="str">
        <f t="shared" si="1"/>
        <v/>
      </c>
      <c r="L58" s="13" t="str">
        <f>IF(Conf!N52="","",Clasificaciones!L57+1)</f>
        <v/>
      </c>
      <c r="M58" s="14" t="str">
        <f>IFERROR(VLOOKUP($L58,Conf!$M$3:$Q$52,2,0),"")</f>
        <v/>
      </c>
      <c r="N58" s="14" t="str">
        <f>IFERROR(VLOOKUP($L58,Conf!$M$3:$Q$52,5,0),"")</f>
        <v/>
      </c>
      <c r="O58" s="19" t="str">
        <f t="shared" si="2"/>
        <v/>
      </c>
    </row>
    <row r="59" spans="2:15" x14ac:dyDescent="0.2"/>
    <row r="60" spans="2:15" x14ac:dyDescent="0.2"/>
  </sheetData>
  <sheetProtection password="E1BC" sheet="1" objects="1" scenarios="1" selectLockedCells="1" selectUnlockedCells="1"/>
  <mergeCells count="4">
    <mergeCell ref="A1:N5"/>
    <mergeCell ref="B7:E7"/>
    <mergeCell ref="G7:J7"/>
    <mergeCell ref="L7:O7"/>
  </mergeCells>
  <phoneticPr fontId="3" type="noConversion"/>
  <pageMargins left="0.75" right="0.75" top="1" bottom="1" header="0" footer="0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showGridLines="0" showRowColHeaders="0" topLeftCell="A13" workbookViewId="0">
      <selection activeCell="E42" sqref="E42"/>
    </sheetView>
  </sheetViews>
  <sheetFormatPr baseColWidth="10" defaultColWidth="0" defaultRowHeight="12.75" zeroHeight="1" x14ac:dyDescent="0.2"/>
  <cols>
    <col min="1" max="1" width="3.28515625" style="1" customWidth="1"/>
    <col min="2" max="2" width="3.7109375" style="1" customWidth="1"/>
    <col min="3" max="3" width="25.7109375" style="1" customWidth="1"/>
    <col min="4" max="4" width="3.7109375" style="1" customWidth="1"/>
    <col min="5" max="5" width="25.7109375" style="1" customWidth="1"/>
    <col min="6" max="6" width="3.7109375" style="1" customWidth="1"/>
    <col min="7" max="7" width="25.7109375" style="1" customWidth="1"/>
    <col min="8" max="8" width="11.42578125" style="1" customWidth="1"/>
    <col min="9" max="16384" width="0" style="1" hidden="1"/>
  </cols>
  <sheetData>
    <row r="1" spans="1:8" ht="12.75" customHeight="1" x14ac:dyDescent="0.2">
      <c r="A1" s="30" t="s">
        <v>7</v>
      </c>
      <c r="B1" s="30"/>
      <c r="C1" s="30"/>
      <c r="D1" s="30"/>
      <c r="E1" s="30"/>
      <c r="F1" s="30"/>
      <c r="G1" s="30"/>
      <c r="H1" s="30"/>
    </row>
    <row r="2" spans="1:8" ht="12.75" customHeight="1" x14ac:dyDescent="0.2">
      <c r="A2" s="30"/>
      <c r="B2" s="30"/>
      <c r="C2" s="30"/>
      <c r="D2" s="30"/>
      <c r="E2" s="30"/>
      <c r="F2" s="30"/>
      <c r="G2" s="30"/>
      <c r="H2" s="30"/>
    </row>
    <row r="3" spans="1:8" ht="12.75" customHeight="1" x14ac:dyDescent="0.2">
      <c r="A3" s="30"/>
      <c r="B3" s="30"/>
      <c r="C3" s="30"/>
      <c r="D3" s="30"/>
      <c r="E3" s="30"/>
      <c r="F3" s="30"/>
      <c r="G3" s="30"/>
      <c r="H3" s="30"/>
    </row>
    <row r="4" spans="1:8" x14ac:dyDescent="0.2">
      <c r="A4" s="30"/>
      <c r="B4" s="30"/>
      <c r="C4" s="30"/>
      <c r="D4" s="30"/>
      <c r="E4" s="30"/>
      <c r="F4" s="30"/>
      <c r="G4" s="30"/>
      <c r="H4" s="30"/>
    </row>
    <row r="5" spans="1:8" x14ac:dyDescent="0.2">
      <c r="B5" s="29" t="s">
        <v>2</v>
      </c>
      <c r="C5" s="29"/>
      <c r="D5" s="29" t="s">
        <v>3</v>
      </c>
      <c r="E5" s="29"/>
      <c r="F5" s="29" t="s">
        <v>4</v>
      </c>
      <c r="G5" s="29"/>
    </row>
    <row r="6" spans="1:8" x14ac:dyDescent="0.2">
      <c r="B6" s="2" t="s">
        <v>5</v>
      </c>
      <c r="C6" s="2" t="s">
        <v>6</v>
      </c>
      <c r="D6" s="2" t="s">
        <v>5</v>
      </c>
      <c r="E6" s="2" t="s">
        <v>6</v>
      </c>
      <c r="F6" s="2" t="s">
        <v>5</v>
      </c>
      <c r="G6" s="2" t="s">
        <v>6</v>
      </c>
    </row>
    <row r="7" spans="1:8" x14ac:dyDescent="0.2">
      <c r="B7" s="15">
        <v>4</v>
      </c>
      <c r="C7" s="7" t="s">
        <v>39</v>
      </c>
      <c r="D7" s="15">
        <v>2</v>
      </c>
      <c r="E7" s="7" t="s">
        <v>62</v>
      </c>
      <c r="F7" s="15">
        <v>3</v>
      </c>
      <c r="G7" s="7" t="s">
        <v>96</v>
      </c>
    </row>
    <row r="8" spans="1:8" x14ac:dyDescent="0.2">
      <c r="B8" s="15">
        <v>5</v>
      </c>
      <c r="C8" s="7" t="s">
        <v>40</v>
      </c>
      <c r="D8" s="15">
        <v>3</v>
      </c>
      <c r="E8" s="7" t="s">
        <v>63</v>
      </c>
      <c r="F8" s="15">
        <v>4</v>
      </c>
      <c r="G8" s="7" t="s">
        <v>97</v>
      </c>
    </row>
    <row r="9" spans="1:8" x14ac:dyDescent="0.2">
      <c r="B9" s="15">
        <v>6</v>
      </c>
      <c r="C9" s="7" t="s">
        <v>41</v>
      </c>
      <c r="D9" s="15">
        <v>4</v>
      </c>
      <c r="E9" s="7" t="s">
        <v>64</v>
      </c>
      <c r="F9" s="15">
        <v>5</v>
      </c>
      <c r="G9" s="7" t="s">
        <v>98</v>
      </c>
    </row>
    <row r="10" spans="1:8" x14ac:dyDescent="0.2">
      <c r="B10" s="15">
        <v>7</v>
      </c>
      <c r="C10" s="7" t="s">
        <v>42</v>
      </c>
      <c r="D10" s="15">
        <v>5</v>
      </c>
      <c r="E10" s="7" t="s">
        <v>65</v>
      </c>
      <c r="F10" s="15">
        <v>7</v>
      </c>
      <c r="G10" s="7" t="s">
        <v>99</v>
      </c>
    </row>
    <row r="11" spans="1:8" x14ac:dyDescent="0.2">
      <c r="B11" s="15">
        <v>8</v>
      </c>
      <c r="C11" s="7" t="s">
        <v>43</v>
      </c>
      <c r="D11" s="15">
        <v>7</v>
      </c>
      <c r="E11" s="7" t="s">
        <v>66</v>
      </c>
      <c r="F11" s="15">
        <v>8</v>
      </c>
      <c r="G11" s="7" t="s">
        <v>100</v>
      </c>
    </row>
    <row r="12" spans="1:8" x14ac:dyDescent="0.2">
      <c r="B12" s="15">
        <v>9</v>
      </c>
      <c r="C12" s="7" t="s">
        <v>44</v>
      </c>
      <c r="D12" s="15">
        <v>8</v>
      </c>
      <c r="E12" s="7" t="s">
        <v>67</v>
      </c>
      <c r="F12" s="15">
        <v>9</v>
      </c>
      <c r="G12" s="7" t="s">
        <v>101</v>
      </c>
    </row>
    <row r="13" spans="1:8" x14ac:dyDescent="0.2">
      <c r="B13" s="15">
        <v>17</v>
      </c>
      <c r="C13" s="7" t="s">
        <v>45</v>
      </c>
      <c r="D13" s="15">
        <v>10</v>
      </c>
      <c r="E13" s="7" t="s">
        <v>68</v>
      </c>
      <c r="F13" s="15">
        <v>10</v>
      </c>
      <c r="G13" s="7" t="s">
        <v>102</v>
      </c>
    </row>
    <row r="14" spans="1:8" x14ac:dyDescent="0.2">
      <c r="B14" s="15">
        <v>19</v>
      </c>
      <c r="C14" s="7" t="s">
        <v>46</v>
      </c>
      <c r="D14" s="15">
        <v>11</v>
      </c>
      <c r="E14" s="7" t="s">
        <v>69</v>
      </c>
      <c r="F14" s="15">
        <v>11</v>
      </c>
      <c r="G14" s="7" t="s">
        <v>103</v>
      </c>
    </row>
    <row r="15" spans="1:8" x14ac:dyDescent="0.2">
      <c r="B15" s="15">
        <v>23</v>
      </c>
      <c r="C15" s="7" t="s">
        <v>47</v>
      </c>
      <c r="D15" s="15">
        <v>12</v>
      </c>
      <c r="E15" s="7" t="s">
        <v>70</v>
      </c>
      <c r="F15" s="15">
        <v>12</v>
      </c>
      <c r="G15" s="7" t="s">
        <v>104</v>
      </c>
    </row>
    <row r="16" spans="1:8" x14ac:dyDescent="0.2">
      <c r="B16" s="15">
        <v>26</v>
      </c>
      <c r="C16" s="7" t="s">
        <v>48</v>
      </c>
      <c r="D16" s="15">
        <v>15</v>
      </c>
      <c r="E16" s="7" t="s">
        <v>71</v>
      </c>
      <c r="F16" s="15">
        <v>17</v>
      </c>
      <c r="G16" s="7" t="s">
        <v>105</v>
      </c>
    </row>
    <row r="17" spans="2:7" x14ac:dyDescent="0.2">
      <c r="B17" s="15">
        <v>29</v>
      </c>
      <c r="C17" s="7" t="s">
        <v>49</v>
      </c>
      <c r="D17" s="15">
        <v>18</v>
      </c>
      <c r="E17" s="7" t="s">
        <v>72</v>
      </c>
      <c r="F17" s="15">
        <v>19</v>
      </c>
      <c r="G17" s="7" t="s">
        <v>106</v>
      </c>
    </row>
    <row r="18" spans="2:7" x14ac:dyDescent="0.2">
      <c r="B18" s="15">
        <v>35</v>
      </c>
      <c r="C18" s="7" t="s">
        <v>50</v>
      </c>
      <c r="D18" s="15">
        <v>19</v>
      </c>
      <c r="E18" s="7" t="s">
        <v>73</v>
      </c>
      <c r="F18" s="15">
        <v>21</v>
      </c>
      <c r="G18" s="7" t="s">
        <v>107</v>
      </c>
    </row>
    <row r="19" spans="2:7" x14ac:dyDescent="0.2">
      <c r="B19" s="15">
        <v>38</v>
      </c>
      <c r="C19" s="7" t="s">
        <v>51</v>
      </c>
      <c r="D19" s="15">
        <v>21</v>
      </c>
      <c r="E19" s="7" t="s">
        <v>74</v>
      </c>
      <c r="F19" s="15">
        <v>22</v>
      </c>
      <c r="G19" s="7" t="s">
        <v>108</v>
      </c>
    </row>
    <row r="20" spans="2:7" x14ac:dyDescent="0.2">
      <c r="B20" s="15">
        <v>41</v>
      </c>
      <c r="C20" s="7" t="s">
        <v>52</v>
      </c>
      <c r="D20" s="15">
        <v>22</v>
      </c>
      <c r="E20" s="7" t="s">
        <v>75</v>
      </c>
      <c r="F20" s="15">
        <v>23</v>
      </c>
      <c r="G20" s="7" t="s">
        <v>109</v>
      </c>
    </row>
    <row r="21" spans="2:7" x14ac:dyDescent="0.2">
      <c r="B21" s="15">
        <v>44</v>
      </c>
      <c r="C21" s="7" t="s">
        <v>53</v>
      </c>
      <c r="D21" s="15">
        <v>23</v>
      </c>
      <c r="E21" s="7" t="s">
        <v>76</v>
      </c>
      <c r="F21" s="15">
        <v>31</v>
      </c>
      <c r="G21" s="7" t="s">
        <v>110</v>
      </c>
    </row>
    <row r="22" spans="2:7" x14ac:dyDescent="0.2">
      <c r="B22" s="15">
        <v>45</v>
      </c>
      <c r="C22" s="7" t="s">
        <v>54</v>
      </c>
      <c r="D22" s="15">
        <v>25</v>
      </c>
      <c r="E22" s="7" t="s">
        <v>77</v>
      </c>
      <c r="F22" s="15">
        <v>32</v>
      </c>
      <c r="G22" s="7" t="s">
        <v>111</v>
      </c>
    </row>
    <row r="23" spans="2:7" x14ac:dyDescent="0.2">
      <c r="B23" s="15">
        <v>46</v>
      </c>
      <c r="C23" s="20" t="s">
        <v>55</v>
      </c>
      <c r="D23" s="15">
        <v>30</v>
      </c>
      <c r="E23" s="7" t="s">
        <v>78</v>
      </c>
      <c r="F23" s="15">
        <v>33</v>
      </c>
      <c r="G23" s="7" t="s">
        <v>112</v>
      </c>
    </row>
    <row r="24" spans="2:7" x14ac:dyDescent="0.2">
      <c r="B24" s="15">
        <v>63</v>
      </c>
      <c r="C24" s="7" t="s">
        <v>56</v>
      </c>
      <c r="D24" s="15">
        <v>36</v>
      </c>
      <c r="E24" s="7" t="s">
        <v>79</v>
      </c>
      <c r="F24" s="15">
        <v>38</v>
      </c>
      <c r="G24" s="7" t="s">
        <v>113</v>
      </c>
    </row>
    <row r="25" spans="2:7" x14ac:dyDescent="0.2">
      <c r="B25" s="15">
        <v>68</v>
      </c>
      <c r="C25" s="7" t="s">
        <v>57</v>
      </c>
      <c r="D25" s="15">
        <v>39</v>
      </c>
      <c r="E25" s="7" t="s">
        <v>80</v>
      </c>
      <c r="F25" s="15">
        <v>41</v>
      </c>
      <c r="G25" s="7" t="s">
        <v>114</v>
      </c>
    </row>
    <row r="26" spans="2:7" x14ac:dyDescent="0.2">
      <c r="B26" s="15">
        <v>69</v>
      </c>
      <c r="C26" s="7" t="s">
        <v>58</v>
      </c>
      <c r="D26" s="15">
        <v>40</v>
      </c>
      <c r="E26" s="7" t="s">
        <v>81</v>
      </c>
      <c r="F26" s="15">
        <v>42</v>
      </c>
      <c r="G26" s="7" t="s">
        <v>115</v>
      </c>
    </row>
    <row r="27" spans="2:7" x14ac:dyDescent="0.2">
      <c r="B27" s="15">
        <v>70</v>
      </c>
      <c r="C27" s="7" t="s">
        <v>59</v>
      </c>
      <c r="D27" s="15">
        <v>45</v>
      </c>
      <c r="E27" s="7" t="s">
        <v>82</v>
      </c>
      <c r="F27" s="15">
        <v>43</v>
      </c>
      <c r="G27" s="7" t="s">
        <v>116</v>
      </c>
    </row>
    <row r="28" spans="2:7" x14ac:dyDescent="0.2">
      <c r="B28" s="15">
        <v>93</v>
      </c>
      <c r="C28" s="7" t="s">
        <v>60</v>
      </c>
      <c r="D28" s="15">
        <v>49</v>
      </c>
      <c r="E28" s="7" t="s">
        <v>83</v>
      </c>
      <c r="F28" s="15">
        <v>44</v>
      </c>
      <c r="G28" s="7" t="s">
        <v>117</v>
      </c>
    </row>
    <row r="29" spans="2:7" x14ac:dyDescent="0.2">
      <c r="B29" s="15">
        <v>99</v>
      </c>
      <c r="C29" s="7" t="s">
        <v>61</v>
      </c>
      <c r="D29" s="15">
        <v>53</v>
      </c>
      <c r="E29" s="7" t="s">
        <v>84</v>
      </c>
      <c r="F29" s="15">
        <v>51</v>
      </c>
      <c r="G29" s="7" t="s">
        <v>118</v>
      </c>
    </row>
    <row r="30" spans="2:7" x14ac:dyDescent="0.2">
      <c r="B30" s="15"/>
      <c r="C30" s="7"/>
      <c r="D30" s="15">
        <v>54</v>
      </c>
      <c r="E30" s="7" t="s">
        <v>85</v>
      </c>
      <c r="F30" s="15">
        <v>52</v>
      </c>
      <c r="G30" s="7" t="s">
        <v>119</v>
      </c>
    </row>
    <row r="31" spans="2:7" x14ac:dyDescent="0.2">
      <c r="B31" s="15"/>
      <c r="C31" s="7"/>
      <c r="D31" s="15">
        <v>55</v>
      </c>
      <c r="E31" s="7" t="s">
        <v>86</v>
      </c>
      <c r="F31" s="15">
        <v>55</v>
      </c>
      <c r="G31" s="7" t="s">
        <v>120</v>
      </c>
    </row>
    <row r="32" spans="2:7" x14ac:dyDescent="0.2">
      <c r="B32" s="15"/>
      <c r="C32" s="7"/>
      <c r="D32" s="15">
        <v>60</v>
      </c>
      <c r="E32" s="7" t="s">
        <v>87</v>
      </c>
      <c r="F32" s="15">
        <v>57</v>
      </c>
      <c r="G32" s="7" t="s">
        <v>121</v>
      </c>
    </row>
    <row r="33" spans="2:7" x14ac:dyDescent="0.2">
      <c r="B33" s="15"/>
      <c r="C33" s="7"/>
      <c r="D33" s="15">
        <v>70</v>
      </c>
      <c r="E33" s="7" t="s">
        <v>88</v>
      </c>
      <c r="F33" s="15">
        <v>58</v>
      </c>
      <c r="G33" s="7" t="s">
        <v>122</v>
      </c>
    </row>
    <row r="34" spans="2:7" x14ac:dyDescent="0.2">
      <c r="B34" s="15"/>
      <c r="C34" s="7"/>
      <c r="D34" s="15">
        <v>77</v>
      </c>
      <c r="E34" s="7" t="s">
        <v>89</v>
      </c>
      <c r="F34" s="15">
        <v>61</v>
      </c>
      <c r="G34" s="7" t="s">
        <v>123</v>
      </c>
    </row>
    <row r="35" spans="2:7" x14ac:dyDescent="0.2">
      <c r="B35" s="15"/>
      <c r="C35" s="7"/>
      <c r="D35" s="15">
        <v>81</v>
      </c>
      <c r="E35" s="7" t="s">
        <v>90</v>
      </c>
      <c r="F35" s="15">
        <v>63</v>
      </c>
      <c r="G35" s="7" t="s">
        <v>124</v>
      </c>
    </row>
    <row r="36" spans="2:7" x14ac:dyDescent="0.2">
      <c r="B36" s="15"/>
      <c r="C36" s="7"/>
      <c r="D36" s="15">
        <v>92</v>
      </c>
      <c r="E36" s="7" t="s">
        <v>91</v>
      </c>
      <c r="F36" s="15">
        <v>65</v>
      </c>
      <c r="G36" s="7" t="s">
        <v>125</v>
      </c>
    </row>
    <row r="37" spans="2:7" x14ac:dyDescent="0.2">
      <c r="B37" s="15"/>
      <c r="C37" s="7"/>
      <c r="D37" s="15">
        <v>94</v>
      </c>
      <c r="E37" s="7" t="s">
        <v>92</v>
      </c>
      <c r="F37" s="15">
        <v>84</v>
      </c>
      <c r="G37" s="7" t="s">
        <v>126</v>
      </c>
    </row>
    <row r="38" spans="2:7" x14ac:dyDescent="0.2">
      <c r="B38" s="15"/>
      <c r="C38" s="7"/>
      <c r="D38" s="15">
        <v>95</v>
      </c>
      <c r="E38" s="7" t="s">
        <v>93</v>
      </c>
      <c r="F38" s="15">
        <v>95</v>
      </c>
      <c r="G38" s="7" t="s">
        <v>127</v>
      </c>
    </row>
    <row r="39" spans="2:7" x14ac:dyDescent="0.2">
      <c r="B39" s="15"/>
      <c r="C39" s="7"/>
      <c r="D39" s="15">
        <v>96</v>
      </c>
      <c r="E39" s="7" t="s">
        <v>94</v>
      </c>
      <c r="F39" s="15">
        <v>98</v>
      </c>
      <c r="G39" s="7" t="s">
        <v>128</v>
      </c>
    </row>
    <row r="40" spans="2:7" x14ac:dyDescent="0.2">
      <c r="B40" s="15"/>
      <c r="C40" s="7"/>
      <c r="D40" s="15">
        <v>97</v>
      </c>
      <c r="E40" s="7" t="s">
        <v>95</v>
      </c>
      <c r="F40" s="15"/>
      <c r="G40" s="7"/>
    </row>
    <row r="41" spans="2:7" x14ac:dyDescent="0.2">
      <c r="B41" s="15"/>
      <c r="C41" s="7"/>
      <c r="D41" s="15">
        <v>88</v>
      </c>
      <c r="E41" s="7" t="s">
        <v>129</v>
      </c>
      <c r="F41" s="15"/>
      <c r="G41" s="7"/>
    </row>
    <row r="42" spans="2:7" x14ac:dyDescent="0.2">
      <c r="B42" s="15"/>
      <c r="C42" s="7"/>
      <c r="D42" s="15"/>
      <c r="E42" s="7"/>
      <c r="F42" s="15"/>
      <c r="G42" s="7"/>
    </row>
    <row r="43" spans="2:7" x14ac:dyDescent="0.2">
      <c r="B43" s="15"/>
      <c r="C43" s="7"/>
      <c r="D43" s="15"/>
      <c r="E43" s="7"/>
      <c r="F43" s="15"/>
      <c r="G43" s="7"/>
    </row>
    <row r="44" spans="2:7" x14ac:dyDescent="0.2">
      <c r="B44" s="15"/>
      <c r="C44" s="7"/>
      <c r="D44" s="15"/>
      <c r="E44" s="7"/>
      <c r="F44" s="15"/>
      <c r="G44" s="7"/>
    </row>
    <row r="45" spans="2:7" x14ac:dyDescent="0.2">
      <c r="B45" s="15"/>
      <c r="C45" s="7"/>
      <c r="D45" s="15"/>
      <c r="E45" s="7"/>
      <c r="F45" s="15"/>
      <c r="G45" s="7"/>
    </row>
    <row r="46" spans="2:7" x14ac:dyDescent="0.2">
      <c r="B46" s="15"/>
      <c r="C46" s="7"/>
      <c r="D46" s="15"/>
      <c r="E46" s="7"/>
      <c r="F46" s="15"/>
      <c r="G46" s="7"/>
    </row>
    <row r="47" spans="2:7" x14ac:dyDescent="0.2">
      <c r="B47" s="15"/>
      <c r="C47" s="7"/>
      <c r="D47" s="15"/>
      <c r="E47" s="7"/>
      <c r="F47" s="15"/>
      <c r="G47" s="7"/>
    </row>
    <row r="48" spans="2:7" x14ac:dyDescent="0.2">
      <c r="B48" s="15"/>
      <c r="C48" s="7"/>
      <c r="D48" s="15"/>
      <c r="E48" s="7"/>
      <c r="F48" s="15"/>
      <c r="G48" s="7"/>
    </row>
    <row r="49" spans="2:7" x14ac:dyDescent="0.2">
      <c r="B49" s="15"/>
      <c r="C49" s="7"/>
      <c r="D49" s="15"/>
      <c r="E49" s="7"/>
      <c r="F49" s="15"/>
      <c r="G49" s="7"/>
    </row>
    <row r="50" spans="2:7" x14ac:dyDescent="0.2">
      <c r="B50" s="15"/>
      <c r="C50" s="7"/>
      <c r="D50" s="15"/>
      <c r="E50" s="7"/>
      <c r="F50" s="15"/>
      <c r="G50" s="7"/>
    </row>
    <row r="51" spans="2:7" x14ac:dyDescent="0.2">
      <c r="B51" s="15"/>
      <c r="C51" s="7"/>
      <c r="D51" s="15"/>
      <c r="E51" s="7"/>
      <c r="F51" s="15"/>
      <c r="G51" s="7"/>
    </row>
    <row r="52" spans="2:7" x14ac:dyDescent="0.2">
      <c r="B52" s="15"/>
      <c r="C52" s="7"/>
      <c r="D52" s="15"/>
      <c r="E52" s="7"/>
      <c r="F52" s="15"/>
      <c r="G52" s="7"/>
    </row>
    <row r="53" spans="2:7" x14ac:dyDescent="0.2">
      <c r="B53" s="15"/>
      <c r="C53" s="7"/>
      <c r="D53" s="15"/>
      <c r="E53" s="7"/>
      <c r="F53" s="15"/>
      <c r="G53" s="7"/>
    </row>
    <row r="54" spans="2:7" x14ac:dyDescent="0.2">
      <c r="B54" s="15"/>
      <c r="C54" s="7"/>
      <c r="D54" s="15"/>
      <c r="E54" s="7"/>
      <c r="F54" s="15"/>
      <c r="G54" s="7"/>
    </row>
    <row r="55" spans="2:7" x14ac:dyDescent="0.2">
      <c r="B55" s="15"/>
      <c r="C55" s="7"/>
      <c r="D55" s="15"/>
      <c r="E55" s="7"/>
      <c r="F55" s="15"/>
      <c r="G55" s="7"/>
    </row>
    <row r="56" spans="2:7" x14ac:dyDescent="0.2">
      <c r="B56" s="15"/>
      <c r="C56" s="7"/>
      <c r="D56" s="15"/>
      <c r="E56" s="7"/>
      <c r="F56" s="15"/>
      <c r="G56" s="7"/>
    </row>
    <row r="57" spans="2:7" x14ac:dyDescent="0.2">
      <c r="B57" s="5"/>
      <c r="C57" s="5"/>
      <c r="D57" s="5"/>
      <c r="E57" s="5"/>
      <c r="F57" s="5"/>
      <c r="G57" s="5"/>
    </row>
    <row r="58" spans="2:7" x14ac:dyDescent="0.2"/>
  </sheetData>
  <sheetProtection password="E1BC" sheet="1" objects="1" scenarios="1" selectLockedCells="1"/>
  <mergeCells count="4">
    <mergeCell ref="B5:C5"/>
    <mergeCell ref="D5:E5"/>
    <mergeCell ref="F5:G5"/>
    <mergeCell ref="A1:H4"/>
  </mergeCells>
  <phoneticPr fontId="3" type="noConversion"/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workbookViewId="0">
      <selection activeCell="N3" sqref="N3"/>
    </sheetView>
  </sheetViews>
  <sheetFormatPr baseColWidth="10" defaultRowHeight="12.75" x14ac:dyDescent="0.2"/>
  <cols>
    <col min="1" max="1" width="4.140625" style="9" customWidth="1"/>
    <col min="2" max="2" width="25.7109375" style="9" customWidth="1"/>
    <col min="3" max="3" width="8.140625" style="9" customWidth="1"/>
    <col min="4" max="4" width="9" style="9" customWidth="1"/>
    <col min="5" max="5" width="6.42578125" style="9" customWidth="1"/>
    <col min="6" max="6" width="1.85546875" style="9" customWidth="1"/>
    <col min="7" max="7" width="5.140625" style="9" customWidth="1"/>
    <col min="8" max="8" width="25.7109375" style="9" customWidth="1"/>
    <col min="9" max="9" width="8.5703125" style="9" customWidth="1"/>
    <col min="10" max="10" width="9.140625" style="9" customWidth="1"/>
    <col min="11" max="11" width="7.5703125" style="9" customWidth="1"/>
    <col min="12" max="12" width="1.5703125" style="9" customWidth="1"/>
    <col min="13" max="13" width="5.28515625" style="9" customWidth="1"/>
    <col min="14" max="14" width="25.7109375" style="9" customWidth="1"/>
    <col min="15" max="15" width="8.140625" style="9" customWidth="1"/>
    <col min="16" max="16" width="9.28515625" style="9" customWidth="1"/>
    <col min="17" max="17" width="7.7109375" style="9" customWidth="1"/>
    <col min="18" max="16384" width="11.42578125" style="9"/>
  </cols>
  <sheetData>
    <row r="1" spans="1:17" x14ac:dyDescent="0.2">
      <c r="A1" s="31" t="s">
        <v>10</v>
      </c>
      <c r="B1" s="31"/>
      <c r="C1" s="31"/>
      <c r="D1" s="31"/>
      <c r="E1" s="31"/>
      <c r="G1" s="31" t="s">
        <v>11</v>
      </c>
      <c r="H1" s="31"/>
      <c r="I1" s="31"/>
      <c r="J1" s="31"/>
      <c r="K1" s="31"/>
      <c r="M1" s="31" t="s">
        <v>12</v>
      </c>
      <c r="N1" s="31"/>
      <c r="O1" s="31"/>
      <c r="P1" s="31"/>
      <c r="Q1" s="31"/>
    </row>
    <row r="2" spans="1:17" x14ac:dyDescent="0.2">
      <c r="A2" s="10" t="s">
        <v>14</v>
      </c>
      <c r="B2" s="10" t="s">
        <v>8</v>
      </c>
      <c r="C2" s="10" t="s">
        <v>15</v>
      </c>
      <c r="D2" s="10" t="s">
        <v>16</v>
      </c>
      <c r="E2" s="10" t="s">
        <v>9</v>
      </c>
      <c r="G2" s="10" t="s">
        <v>14</v>
      </c>
      <c r="H2" s="10" t="s">
        <v>8</v>
      </c>
      <c r="I2" s="10" t="s">
        <v>15</v>
      </c>
      <c r="J2" s="10" t="s">
        <v>16</v>
      </c>
      <c r="K2" s="10" t="s">
        <v>9</v>
      </c>
      <c r="M2" s="10" t="s">
        <v>14</v>
      </c>
      <c r="N2" s="10" t="s">
        <v>8</v>
      </c>
      <c r="O2" s="10" t="s">
        <v>15</v>
      </c>
      <c r="P2" s="10" t="s">
        <v>16</v>
      </c>
      <c r="Q2" s="10" t="s">
        <v>9</v>
      </c>
    </row>
    <row r="3" spans="1:17" x14ac:dyDescent="0.2">
      <c r="A3" s="10">
        <f>IF(B3&lt;&gt;"",C3+D3,"")</f>
        <v>1</v>
      </c>
      <c r="B3" s="10" t="str">
        <f>IF(Pilotos!C7&lt;&gt;"",Pilotos!C7,"")</f>
        <v>Andrea DOVIZIOSO</v>
      </c>
      <c r="C3" s="10">
        <f>IF(B3&lt;&gt;"",RANK(E3,$E$3:$E$52),"")</f>
        <v>1</v>
      </c>
      <c r="D3" s="10">
        <f>IF(B3&lt;&gt;"",COUNTIF($E$3:E3,E3)-1,"")</f>
        <v>0</v>
      </c>
      <c r="E3" s="10">
        <f>IF(B3&lt;&gt;"",SUMIF(Resultados!C:C,Conf!B3,Resultados!F:F),"")</f>
        <v>0</v>
      </c>
      <c r="G3" s="10">
        <f>IF(H3&lt;&gt;"",I3+J3,"")</f>
        <v>1</v>
      </c>
      <c r="H3" s="10" t="str">
        <f>IF(Pilotos!E7&lt;&gt;"",Pilotos!E7,"")</f>
        <v>Josh HERRIN</v>
      </c>
      <c r="I3" s="10">
        <f>IF(H3&lt;&gt;"",RANK(K3,$K$3:$K$52),"")</f>
        <v>1</v>
      </c>
      <c r="J3" s="10">
        <f>IF(H3&lt;&gt;"",COUNTIF($K$3:K3,K3)-1,"")</f>
        <v>0</v>
      </c>
      <c r="K3" s="10">
        <f>IF(H3&lt;&gt;"",SUMIF(Resultados!D:D,Conf!H3,Resultados!F:F),"")</f>
        <v>0</v>
      </c>
      <c r="M3" s="10">
        <f>IF(N3&lt;&gt;"",O3+P3,"")</f>
        <v>1</v>
      </c>
      <c r="N3" s="10" t="str">
        <f>IF(Pilotos!G7&lt;&gt;"",Pilotos!G7,"")</f>
        <v>Matteo FERRARI</v>
      </c>
      <c r="O3" s="10">
        <f>IF(N3&lt;&gt;"",RANK(Q3,$Q$3:$Q$52),"")</f>
        <v>1</v>
      </c>
      <c r="P3" s="10">
        <f>IF(N3&lt;&gt;"",COUNTIF($Q$3:Q3,Q3)-1,"")</f>
        <v>0</v>
      </c>
      <c r="Q3" s="10">
        <f>IF(N3&lt;&gt;"",SUMIF(Resultados!E:E,Conf!N3,Resultados!F:F),"")</f>
        <v>0</v>
      </c>
    </row>
    <row r="4" spans="1:17" x14ac:dyDescent="0.2">
      <c r="A4" s="10">
        <f t="shared" ref="A4:A52" si="0">IF(B4&lt;&gt;"",C4+D4,"")</f>
        <v>2</v>
      </c>
      <c r="B4" s="10" t="str">
        <f>IF(Pilotos!C8&lt;&gt;"",Pilotos!C8,"")</f>
        <v>Colin EDWARDS</v>
      </c>
      <c r="C4" s="10">
        <f t="shared" ref="C4:C52" si="1">IF(B4&lt;&gt;"",RANK(E4,$E$3:$E$52),"")</f>
        <v>1</v>
      </c>
      <c r="D4" s="10">
        <f>IF(B4&lt;&gt;"",COUNTIF($E$3:E4,E4)-1,"")</f>
        <v>1</v>
      </c>
      <c r="E4" s="10">
        <f>IF(B4&lt;&gt;"",SUMIF(Resultados!C:C,Conf!B4,Resultados!F:F),"")</f>
        <v>0</v>
      </c>
      <c r="G4" s="10">
        <f t="shared" ref="G4:G52" si="2">IF(H4&lt;&gt;"",I4+J4,"")</f>
        <v>2</v>
      </c>
      <c r="H4" s="10" t="str">
        <f>IF(Pilotos!E8&lt;&gt;"",Pilotos!E8,"")</f>
        <v>Simone CORSI</v>
      </c>
      <c r="I4" s="10">
        <f t="shared" ref="I4:I52" si="3">IF(H4&lt;&gt;"",RANK(K4,$K$3:$K$52),"")</f>
        <v>1</v>
      </c>
      <c r="J4" s="10">
        <f>IF(H4&lt;&gt;"",COUNTIF($K$3:K4,K4)-1,"")</f>
        <v>1</v>
      </c>
      <c r="K4" s="10">
        <f>IF(H4&lt;&gt;"",SUMIF(Resultados!D:D,Conf!H4,Resultados!F:F),"")</f>
        <v>0</v>
      </c>
      <c r="M4" s="10">
        <f t="shared" ref="M4:M52" si="4">IF(N4&lt;&gt;"",O4+P4,"")</f>
        <v>2</v>
      </c>
      <c r="N4" s="10" t="str">
        <f>IF(Pilotos!G8&lt;&gt;"",Pilotos!G8,"")</f>
        <v>Gabriel RAMOS</v>
      </c>
      <c r="O4" s="10">
        <f t="shared" ref="O4:O52" si="5">IF(N4&lt;&gt;"",RANK(Q4,$Q$3:$Q$52),"")</f>
        <v>1</v>
      </c>
      <c r="P4" s="10">
        <f>IF(N4&lt;&gt;"",COUNTIF($Q$3:Q4,Q4)-1,"")</f>
        <v>1</v>
      </c>
      <c r="Q4" s="10">
        <f>IF(N4&lt;&gt;"",SUMIF(Resultados!E:E,Conf!N4,Resultados!F:F),"")</f>
        <v>0</v>
      </c>
    </row>
    <row r="5" spans="1:17" x14ac:dyDescent="0.2">
      <c r="A5" s="10">
        <f t="shared" si="0"/>
        <v>3</v>
      </c>
      <c r="B5" s="10" t="str">
        <f>IF(Pilotos!C9&lt;&gt;"",Pilotos!C9,"")</f>
        <v>Stefan BRADL</v>
      </c>
      <c r="C5" s="10">
        <f t="shared" si="1"/>
        <v>1</v>
      </c>
      <c r="D5" s="10">
        <f>IF(B5&lt;&gt;"",COUNTIF($E$3:E5,E5)-1,"")</f>
        <v>2</v>
      </c>
      <c r="E5" s="10">
        <f>IF(B5&lt;&gt;"",SUMIF(Resultados!C:C,Conf!B5,Resultados!F:F),"")</f>
        <v>0</v>
      </c>
      <c r="G5" s="10">
        <f t="shared" si="2"/>
        <v>3</v>
      </c>
      <c r="H5" s="10" t="str">
        <f>IF(Pilotos!E9&lt;&gt;"",Pilotos!E9,"")</f>
        <v>Randy KRUMMENACHER</v>
      </c>
      <c r="I5" s="10">
        <f t="shared" si="3"/>
        <v>1</v>
      </c>
      <c r="J5" s="10">
        <f>IF(H5&lt;&gt;"",COUNTIF($K$3:K5,K5)-1,"")</f>
        <v>2</v>
      </c>
      <c r="K5" s="10">
        <f>IF(H5&lt;&gt;"",SUMIF(Resultados!D:D,Conf!H5,Resultados!F:F),"")</f>
        <v>0</v>
      </c>
      <c r="M5" s="10">
        <f t="shared" si="4"/>
        <v>3</v>
      </c>
      <c r="N5" s="10" t="str">
        <f>IF(Pilotos!G9&lt;&gt;"",Pilotos!G9,"")</f>
        <v>Romano FENATI</v>
      </c>
      <c r="O5" s="10">
        <f t="shared" si="5"/>
        <v>1</v>
      </c>
      <c r="P5" s="10">
        <f>IF(N5&lt;&gt;"",COUNTIF($Q$3:Q5,Q5)-1,"")</f>
        <v>2</v>
      </c>
      <c r="Q5" s="10">
        <f>IF(N5&lt;&gt;"",SUMIF(Resultados!E:E,Conf!N5,Resultados!F:F),"")</f>
        <v>0</v>
      </c>
    </row>
    <row r="6" spans="1:17" x14ac:dyDescent="0.2">
      <c r="A6" s="10">
        <f t="shared" si="0"/>
        <v>4</v>
      </c>
      <c r="B6" s="10" t="str">
        <f>IF(Pilotos!C10&lt;&gt;"",Pilotos!C10,"")</f>
        <v>Hiroshi AOYAMA</v>
      </c>
      <c r="C6" s="10">
        <f t="shared" si="1"/>
        <v>1</v>
      </c>
      <c r="D6" s="10">
        <f>IF(B6&lt;&gt;"",COUNTIF($E$3:E6,E6)-1,"")</f>
        <v>3</v>
      </c>
      <c r="E6" s="10">
        <f>IF(B6&lt;&gt;"",SUMIF(Resultados!C:C,Conf!B6,Resultados!F:F),"")</f>
        <v>0</v>
      </c>
      <c r="G6" s="10">
        <f t="shared" si="2"/>
        <v>4</v>
      </c>
      <c r="H6" s="10" t="str">
        <f>IF(Pilotos!E10&lt;&gt;"",Pilotos!E10,"")</f>
        <v>Johann ZARCO</v>
      </c>
      <c r="I6" s="10">
        <f t="shared" si="3"/>
        <v>1</v>
      </c>
      <c r="J6" s="10">
        <f>IF(H6&lt;&gt;"",COUNTIF($K$3:K6,K6)-1,"")</f>
        <v>3</v>
      </c>
      <c r="K6" s="10">
        <f>IF(H6&lt;&gt;"",SUMIF(Resultados!D:D,Conf!H6,Resultados!F:F),"")</f>
        <v>0</v>
      </c>
      <c r="M6" s="10">
        <f t="shared" si="4"/>
        <v>4</v>
      </c>
      <c r="N6" s="10" t="str">
        <f>IF(Pilotos!G10&lt;&gt;"",Pilotos!G10,"")</f>
        <v>Efren VAZQUEZ</v>
      </c>
      <c r="O6" s="10">
        <f t="shared" si="5"/>
        <v>1</v>
      </c>
      <c r="P6" s="10">
        <f>IF(N6&lt;&gt;"",COUNTIF($Q$3:Q6,Q6)-1,"")</f>
        <v>3</v>
      </c>
      <c r="Q6" s="10">
        <f>IF(N6&lt;&gt;"",SUMIF(Resultados!E:E,Conf!N6,Resultados!F:F),"")</f>
        <v>0</v>
      </c>
    </row>
    <row r="7" spans="1:17" x14ac:dyDescent="0.2">
      <c r="A7" s="10">
        <f t="shared" si="0"/>
        <v>5</v>
      </c>
      <c r="B7" s="10" t="str">
        <f>IF(Pilotos!C11&lt;&gt;"",Pilotos!C11,"")</f>
        <v>Hector BARBERA</v>
      </c>
      <c r="C7" s="10">
        <f t="shared" si="1"/>
        <v>1</v>
      </c>
      <c r="D7" s="10">
        <f>IF(B7&lt;&gt;"",COUNTIF($E$3:E7,E7)-1,"")</f>
        <v>4</v>
      </c>
      <c r="E7" s="10">
        <f>IF(B7&lt;&gt;"",SUMIF(Resultados!C:C,Conf!B7,Resultados!F:F),"")</f>
        <v>0</v>
      </c>
      <c r="G7" s="10">
        <f t="shared" si="2"/>
        <v>5</v>
      </c>
      <c r="H7" s="10" t="str">
        <f>IF(Pilotos!E11&lt;&gt;"",Pilotos!E11,"")</f>
        <v>Lorenzo BALDASARRI</v>
      </c>
      <c r="I7" s="10">
        <f t="shared" si="3"/>
        <v>1</v>
      </c>
      <c r="J7" s="10">
        <f>IF(H7&lt;&gt;"",COUNTIF($K$3:K7,K7)-1,"")</f>
        <v>4</v>
      </c>
      <c r="K7" s="10">
        <f>IF(H7&lt;&gt;"",SUMIF(Resultados!D:D,Conf!H7,Resultados!F:F),"")</f>
        <v>0</v>
      </c>
      <c r="M7" s="10">
        <f t="shared" si="4"/>
        <v>5</v>
      </c>
      <c r="N7" s="10" t="str">
        <f>IF(Pilotos!G11&lt;&gt;"",Pilotos!G11,"")</f>
        <v>Jack MILLER</v>
      </c>
      <c r="O7" s="10">
        <f t="shared" si="5"/>
        <v>1</v>
      </c>
      <c r="P7" s="10">
        <f>IF(N7&lt;&gt;"",COUNTIF($Q$3:Q7,Q7)-1,"")</f>
        <v>4</v>
      </c>
      <c r="Q7" s="10">
        <f>IF(N7&lt;&gt;"",SUMIF(Resultados!E:E,Conf!N7,Resultados!F:F),"")</f>
        <v>0</v>
      </c>
    </row>
    <row r="8" spans="1:17" x14ac:dyDescent="0.2">
      <c r="A8" s="10">
        <f t="shared" si="0"/>
        <v>6</v>
      </c>
      <c r="B8" s="10" t="str">
        <f>IF(Pilotos!C12&lt;&gt;"",Pilotos!C12,"")</f>
        <v>Danilo PETRUCCI</v>
      </c>
      <c r="C8" s="10">
        <f t="shared" si="1"/>
        <v>1</v>
      </c>
      <c r="D8" s="10">
        <f>IF(B8&lt;&gt;"",COUNTIF($E$3:E8,E8)-1,"")</f>
        <v>5</v>
      </c>
      <c r="E8" s="10">
        <f>IF(B8&lt;&gt;"",SUMIF(Resultados!C:C,Conf!B8,Resultados!F:F),"")</f>
        <v>0</v>
      </c>
      <c r="G8" s="10">
        <f t="shared" si="2"/>
        <v>6</v>
      </c>
      <c r="H8" s="10" t="str">
        <f>IF(Pilotos!E12&lt;&gt;"",Pilotos!E12,"")</f>
        <v>Gino REA</v>
      </c>
      <c r="I8" s="10">
        <f t="shared" si="3"/>
        <v>1</v>
      </c>
      <c r="J8" s="10">
        <f>IF(H8&lt;&gt;"",COUNTIF($K$3:K8,K8)-1,"")</f>
        <v>5</v>
      </c>
      <c r="K8" s="10">
        <f>IF(H8&lt;&gt;"",SUMIF(Resultados!D:D,Conf!H8,Resultados!F:F),"")</f>
        <v>0</v>
      </c>
      <c r="M8" s="10">
        <f t="shared" si="4"/>
        <v>6</v>
      </c>
      <c r="N8" s="10" t="str">
        <f>IF(Pilotos!G12&lt;&gt;"",Pilotos!G12,"")</f>
        <v>Scott DEROUE</v>
      </c>
      <c r="O8" s="10">
        <f t="shared" si="5"/>
        <v>1</v>
      </c>
      <c r="P8" s="10">
        <f>IF(N8&lt;&gt;"",COUNTIF($Q$3:Q8,Q8)-1,"")</f>
        <v>5</v>
      </c>
      <c r="Q8" s="10">
        <f>IF(N8&lt;&gt;"",SUMIF(Resultados!E:E,Conf!N8,Resultados!F:F),"")</f>
        <v>0</v>
      </c>
    </row>
    <row r="9" spans="1:17" x14ac:dyDescent="0.2">
      <c r="A9" s="10">
        <f t="shared" si="0"/>
        <v>7</v>
      </c>
      <c r="B9" s="10" t="str">
        <f>IF(Pilotos!C13&lt;&gt;"",Pilotos!C13,"")</f>
        <v>Karel ABRAHAM</v>
      </c>
      <c r="C9" s="10">
        <f t="shared" si="1"/>
        <v>1</v>
      </c>
      <c r="D9" s="10">
        <f>IF(B9&lt;&gt;"",COUNTIF($E$3:E9,E9)-1,"")</f>
        <v>6</v>
      </c>
      <c r="E9" s="10">
        <f>IF(B9&lt;&gt;"",SUMIF(Resultados!C:C,Conf!B9,Resultados!F:F),"")</f>
        <v>0</v>
      </c>
      <c r="G9" s="10">
        <f t="shared" si="2"/>
        <v>7</v>
      </c>
      <c r="H9" s="10" t="str">
        <f>IF(Pilotos!E13&lt;&gt;"",Pilotos!E13,"")</f>
        <v>Thitipong WAROKORN</v>
      </c>
      <c r="I9" s="10">
        <f t="shared" si="3"/>
        <v>1</v>
      </c>
      <c r="J9" s="10">
        <f>IF(H9&lt;&gt;"",COUNTIF($K$3:K9,K9)-1,"")</f>
        <v>6</v>
      </c>
      <c r="K9" s="10">
        <f>IF(H9&lt;&gt;"",SUMIF(Resultados!D:D,Conf!H9,Resultados!F:F),"")</f>
        <v>0</v>
      </c>
      <c r="M9" s="10">
        <f t="shared" si="4"/>
        <v>7</v>
      </c>
      <c r="N9" s="10" t="str">
        <f>IF(Pilotos!G13&lt;&gt;"",Pilotos!G13,"")</f>
        <v>Alexis MASBOU</v>
      </c>
      <c r="O9" s="10">
        <f t="shared" si="5"/>
        <v>1</v>
      </c>
      <c r="P9" s="10">
        <f>IF(N9&lt;&gt;"",COUNTIF($Q$3:Q9,Q9)-1,"")</f>
        <v>6</v>
      </c>
      <c r="Q9" s="10">
        <f>IF(N9&lt;&gt;"",SUMIF(Resultados!E:E,Conf!N9,Resultados!F:F),"")</f>
        <v>0</v>
      </c>
    </row>
    <row r="10" spans="1:17" x14ac:dyDescent="0.2">
      <c r="A10" s="10">
        <f t="shared" si="0"/>
        <v>8</v>
      </c>
      <c r="B10" s="10" t="str">
        <f>IF(Pilotos!C14&lt;&gt;"",Pilotos!C14,"")</f>
        <v>Alvaro BAUTISTA</v>
      </c>
      <c r="C10" s="10">
        <f t="shared" si="1"/>
        <v>1</v>
      </c>
      <c r="D10" s="10">
        <f>IF(B10&lt;&gt;"",COUNTIF($E$3:E10,E10)-1,"")</f>
        <v>7</v>
      </c>
      <c r="E10" s="10">
        <f>IF(B10&lt;&gt;"",SUMIF(Resultados!C:C,Conf!B10,Resultados!F:F),"")</f>
        <v>0</v>
      </c>
      <c r="G10" s="10">
        <f t="shared" si="2"/>
        <v>8</v>
      </c>
      <c r="H10" s="10" t="str">
        <f>IF(Pilotos!E14&lt;&gt;"",Pilotos!E14,"")</f>
        <v>Sandro CORTESE</v>
      </c>
      <c r="I10" s="10">
        <f t="shared" si="3"/>
        <v>1</v>
      </c>
      <c r="J10" s="10">
        <f>IF(H10&lt;&gt;"",COUNTIF($K$3:K10,K10)-1,"")</f>
        <v>7</v>
      </c>
      <c r="K10" s="10">
        <f>IF(H10&lt;&gt;"",SUMIF(Resultados!D:D,Conf!H10,Resultados!F:F),"")</f>
        <v>0</v>
      </c>
      <c r="M10" s="10">
        <f t="shared" si="4"/>
        <v>8</v>
      </c>
      <c r="N10" s="10" t="str">
        <f>IF(Pilotos!G14&lt;&gt;"",Pilotos!G14,"")</f>
        <v>Livio LOI</v>
      </c>
      <c r="O10" s="10">
        <f t="shared" si="5"/>
        <v>1</v>
      </c>
      <c r="P10" s="10">
        <f>IF(N10&lt;&gt;"",COUNTIF($Q$3:Q10,Q10)-1,"")</f>
        <v>7</v>
      </c>
      <c r="Q10" s="10">
        <f>IF(N10&lt;&gt;"",SUMIF(Resultados!E:E,Conf!N10,Resultados!F:F),"")</f>
        <v>0</v>
      </c>
    </row>
    <row r="11" spans="1:17" x14ac:dyDescent="0.2">
      <c r="A11" s="10">
        <f t="shared" si="0"/>
        <v>9</v>
      </c>
      <c r="B11" s="10" t="str">
        <f>IF(Pilotos!C15&lt;&gt;"",Pilotos!C15,"")</f>
        <v>Broc PARKES</v>
      </c>
      <c r="C11" s="10">
        <f t="shared" si="1"/>
        <v>1</v>
      </c>
      <c r="D11" s="10">
        <f>IF(B11&lt;&gt;"",COUNTIF($E$3:E11,E11)-1,"")</f>
        <v>8</v>
      </c>
      <c r="E11" s="10">
        <f>IF(B11&lt;&gt;"",SUMIF(Resultados!C:C,Conf!B11,Resultados!F:F),"")</f>
        <v>0</v>
      </c>
      <c r="G11" s="10">
        <f t="shared" si="2"/>
        <v>9</v>
      </c>
      <c r="H11" s="10" t="str">
        <f>IF(Pilotos!E15&lt;&gt;"",Pilotos!E15,"")</f>
        <v>Thomas LUTHI</v>
      </c>
      <c r="I11" s="10">
        <f t="shared" si="3"/>
        <v>1</v>
      </c>
      <c r="J11" s="10">
        <f>IF(H11&lt;&gt;"",COUNTIF($K$3:K11,K11)-1,"")</f>
        <v>8</v>
      </c>
      <c r="K11" s="10">
        <f>IF(H11&lt;&gt;"",SUMIF(Resultados!D:D,Conf!H11,Resultados!F:F),"")</f>
        <v>0</v>
      </c>
      <c r="M11" s="10">
        <f t="shared" si="4"/>
        <v>9</v>
      </c>
      <c r="N11" s="10" t="str">
        <f>IF(Pilotos!G15&lt;&gt;"",Pilotos!G15,"")</f>
        <v>Alex MARQUEZ</v>
      </c>
      <c r="O11" s="10">
        <f t="shared" si="5"/>
        <v>1</v>
      </c>
      <c r="P11" s="10">
        <f>IF(N11&lt;&gt;"",COUNTIF($Q$3:Q11,Q11)-1,"")</f>
        <v>8</v>
      </c>
      <c r="Q11" s="10">
        <f>IF(N11&lt;&gt;"",SUMIF(Resultados!E:E,Conf!N11,Resultados!F:F),"")</f>
        <v>0</v>
      </c>
    </row>
    <row r="12" spans="1:17" x14ac:dyDescent="0.2">
      <c r="A12" s="10">
        <f t="shared" si="0"/>
        <v>10</v>
      </c>
      <c r="B12" s="10" t="str">
        <f>IF(Pilotos!C16&lt;&gt;"",Pilotos!C16,"")</f>
        <v>Dani PEDROSA</v>
      </c>
      <c r="C12" s="10">
        <f t="shared" si="1"/>
        <v>1</v>
      </c>
      <c r="D12" s="10">
        <f>IF(B12&lt;&gt;"",COUNTIF($E$3:E12,E12)-1,"")</f>
        <v>9</v>
      </c>
      <c r="E12" s="10">
        <f>IF(B12&lt;&gt;"",SUMIF(Resultados!C:C,Conf!B12,Resultados!F:F),"")</f>
        <v>0</v>
      </c>
      <c r="G12" s="10">
        <f t="shared" si="2"/>
        <v>10</v>
      </c>
      <c r="H12" s="10" t="str">
        <f>IF(Pilotos!E16&lt;&gt;"",Pilotos!E16,"")</f>
        <v>Alex DE ANGELIS</v>
      </c>
      <c r="I12" s="10">
        <f t="shared" si="3"/>
        <v>1</v>
      </c>
      <c r="J12" s="10">
        <f>IF(H12&lt;&gt;"",COUNTIF($K$3:K12,K12)-1,"")</f>
        <v>9</v>
      </c>
      <c r="K12" s="10">
        <f>IF(H12&lt;&gt;"",SUMIF(Resultados!D:D,Conf!H12,Resultados!F:F),"")</f>
        <v>0</v>
      </c>
      <c r="M12" s="10">
        <f t="shared" si="4"/>
        <v>10</v>
      </c>
      <c r="N12" s="10" t="str">
        <f>IF(Pilotos!G16&lt;&gt;"",Pilotos!G16,"")</f>
        <v>John McPHEE</v>
      </c>
      <c r="O12" s="10">
        <f t="shared" si="5"/>
        <v>1</v>
      </c>
      <c r="P12" s="10">
        <f>IF(N12&lt;&gt;"",COUNTIF($Q$3:Q12,Q12)-1,"")</f>
        <v>9</v>
      </c>
      <c r="Q12" s="10">
        <f>IF(N12&lt;&gt;"",SUMIF(Resultados!E:E,Conf!N12,Resultados!F:F),"")</f>
        <v>0</v>
      </c>
    </row>
    <row r="13" spans="1:17" x14ac:dyDescent="0.2">
      <c r="A13" s="10">
        <f t="shared" si="0"/>
        <v>11</v>
      </c>
      <c r="B13" s="10" t="str">
        <f>IF(Pilotos!C17&lt;&gt;"",Pilotos!C17,"")</f>
        <v>Andrea IANNONE</v>
      </c>
      <c r="C13" s="10">
        <f t="shared" si="1"/>
        <v>1</v>
      </c>
      <c r="D13" s="10">
        <f>IF(B13&lt;&gt;"",COUNTIF($E$3:E13,E13)-1,"")</f>
        <v>10</v>
      </c>
      <c r="E13" s="10">
        <f>IF(B13&lt;&gt;"",SUMIF(Resultados!C:C,Conf!B13,Resultados!F:F),"")</f>
        <v>0</v>
      </c>
      <c r="G13" s="10">
        <f t="shared" si="2"/>
        <v>11</v>
      </c>
      <c r="H13" s="10" t="str">
        <f>IF(Pilotos!E17&lt;&gt;"",Pilotos!E17,"")</f>
        <v>Nicolas TEROL</v>
      </c>
      <c r="I13" s="10">
        <f t="shared" si="3"/>
        <v>1</v>
      </c>
      <c r="J13" s="10">
        <f>IF(H13&lt;&gt;"",COUNTIF($K$3:K13,K13)-1,"")</f>
        <v>10</v>
      </c>
      <c r="K13" s="10">
        <f>IF(H13&lt;&gt;"",SUMIF(Resultados!D:D,Conf!H13,Resultados!F:F),"")</f>
        <v>0</v>
      </c>
      <c r="M13" s="10">
        <f t="shared" si="4"/>
        <v>11</v>
      </c>
      <c r="N13" s="10" t="str">
        <f>IF(Pilotos!G17&lt;&gt;"",Pilotos!G17,"")</f>
        <v>Alessandro TONUCCI</v>
      </c>
      <c r="O13" s="10">
        <f t="shared" si="5"/>
        <v>1</v>
      </c>
      <c r="P13" s="10">
        <f>IF(N13&lt;&gt;"",COUNTIF($Q$3:Q13,Q13)-1,"")</f>
        <v>10</v>
      </c>
      <c r="Q13" s="10">
        <f>IF(N13&lt;&gt;"",SUMIF(Resultados!E:E,Conf!N13,Resultados!F:F),"")</f>
        <v>0</v>
      </c>
    </row>
    <row r="14" spans="1:17" x14ac:dyDescent="0.2">
      <c r="A14" s="10">
        <f t="shared" si="0"/>
        <v>12</v>
      </c>
      <c r="B14" s="10" t="str">
        <f>IF(Pilotos!C18&lt;&gt;"",Pilotos!C18,"")</f>
        <v>Cal CRUTCHLOW</v>
      </c>
      <c r="C14" s="10">
        <f t="shared" si="1"/>
        <v>1</v>
      </c>
      <c r="D14" s="10">
        <f>IF(B14&lt;&gt;"",COUNTIF($E$3:E14,E14)-1,"")</f>
        <v>11</v>
      </c>
      <c r="E14" s="10">
        <f>IF(B14&lt;&gt;"",SUMIF(Resultados!C:C,Conf!B14,Resultados!F:F),"")</f>
        <v>0</v>
      </c>
      <c r="G14" s="10">
        <f t="shared" si="2"/>
        <v>12</v>
      </c>
      <c r="H14" s="10" t="str">
        <f>IF(Pilotos!E18&lt;&gt;"",Pilotos!E18,"")</f>
        <v>Xavier SIMEON</v>
      </c>
      <c r="I14" s="10">
        <f t="shared" si="3"/>
        <v>1</v>
      </c>
      <c r="J14" s="10">
        <f>IF(H14&lt;&gt;"",COUNTIF($K$3:K14,K14)-1,"")</f>
        <v>11</v>
      </c>
      <c r="K14" s="10">
        <f>IF(H14&lt;&gt;"",SUMIF(Resultados!D:D,Conf!H14,Resultados!F:F),"")</f>
        <v>0</v>
      </c>
      <c r="M14" s="10">
        <f t="shared" si="4"/>
        <v>12</v>
      </c>
      <c r="N14" s="10" t="str">
        <f>IF(Pilotos!G18&lt;&gt;"",Pilotos!G18,"")</f>
        <v>Francesco BAGNAIA</v>
      </c>
      <c r="O14" s="10">
        <f t="shared" si="5"/>
        <v>1</v>
      </c>
      <c r="P14" s="10">
        <f>IF(N14&lt;&gt;"",COUNTIF($Q$3:Q14,Q14)-1,"")</f>
        <v>11</v>
      </c>
      <c r="Q14" s="10">
        <f>IF(N14&lt;&gt;"",SUMIF(Resultados!E:E,Conf!N14,Resultados!F:F),"")</f>
        <v>0</v>
      </c>
    </row>
    <row r="15" spans="1:17" x14ac:dyDescent="0.2">
      <c r="A15" s="10">
        <f t="shared" si="0"/>
        <v>13</v>
      </c>
      <c r="B15" s="10" t="str">
        <f>IF(Pilotos!C19&lt;&gt;"",Pilotos!C19,"")</f>
        <v>Bradley SMITH</v>
      </c>
      <c r="C15" s="10">
        <f t="shared" si="1"/>
        <v>1</v>
      </c>
      <c r="D15" s="10">
        <f>IF(B15&lt;&gt;"",COUNTIF($E$3:E15,E15)-1,"")</f>
        <v>12</v>
      </c>
      <c r="E15" s="10">
        <f>IF(B15&lt;&gt;"",SUMIF(Resultados!C:C,Conf!B15,Resultados!F:F),"")</f>
        <v>0</v>
      </c>
      <c r="G15" s="10">
        <f t="shared" si="2"/>
        <v>13</v>
      </c>
      <c r="H15" s="10" t="str">
        <f>IF(Pilotos!E19&lt;&gt;"",Pilotos!E19,"")</f>
        <v>Franco MORBIDELLI</v>
      </c>
      <c r="I15" s="10">
        <f t="shared" si="3"/>
        <v>1</v>
      </c>
      <c r="J15" s="10">
        <f>IF(H15&lt;&gt;"",COUNTIF($K$3:K15,K15)-1,"")</f>
        <v>12</v>
      </c>
      <c r="K15" s="10">
        <f>IF(H15&lt;&gt;"",SUMIF(Resultados!D:D,Conf!H15,Resultados!F:F),"")</f>
        <v>0</v>
      </c>
      <c r="M15" s="10">
        <f t="shared" si="4"/>
        <v>13</v>
      </c>
      <c r="N15" s="10" t="str">
        <f>IF(Pilotos!G19&lt;&gt;"",Pilotos!G19,"")</f>
        <v>Ana CARRASCO</v>
      </c>
      <c r="O15" s="10">
        <f t="shared" si="5"/>
        <v>1</v>
      </c>
      <c r="P15" s="10">
        <f>IF(N15&lt;&gt;"",COUNTIF($Q$3:Q15,Q15)-1,"")</f>
        <v>12</v>
      </c>
      <c r="Q15" s="10">
        <f>IF(N15&lt;&gt;"",SUMIF(Resultados!E:E,Conf!N15,Resultados!F:F),"")</f>
        <v>0</v>
      </c>
    </row>
    <row r="16" spans="1:17" x14ac:dyDescent="0.2">
      <c r="A16" s="10">
        <f t="shared" si="0"/>
        <v>14</v>
      </c>
      <c r="B16" s="10" t="str">
        <f>IF(Pilotos!C20&lt;&gt;"",Pilotos!C20,"")</f>
        <v>Aleix ESPARGARO</v>
      </c>
      <c r="C16" s="10">
        <f t="shared" si="1"/>
        <v>1</v>
      </c>
      <c r="D16" s="10">
        <f>IF(B16&lt;&gt;"",COUNTIF($E$3:E16,E16)-1,"")</f>
        <v>13</v>
      </c>
      <c r="E16" s="10">
        <f>IF(B16&lt;&gt;"",SUMIF(Resultados!C:C,Conf!B16,Resultados!F:F),"")</f>
        <v>0</v>
      </c>
      <c r="G16" s="10">
        <f t="shared" si="2"/>
        <v>14</v>
      </c>
      <c r="H16" s="10" t="str">
        <f>IF(Pilotos!E20&lt;&gt;"",Pilotos!E20,"")</f>
        <v>Sam LOWES</v>
      </c>
      <c r="I16" s="10">
        <f t="shared" si="3"/>
        <v>1</v>
      </c>
      <c r="J16" s="10">
        <f>IF(H16&lt;&gt;"",COUNTIF($K$3:K16,K16)-1,"")</f>
        <v>13</v>
      </c>
      <c r="K16" s="10">
        <f>IF(H16&lt;&gt;"",SUMIF(Resultados!D:D,Conf!H16,Resultados!F:F),"")</f>
        <v>0</v>
      </c>
      <c r="M16" s="10">
        <f t="shared" si="4"/>
        <v>14</v>
      </c>
      <c r="N16" s="10" t="str">
        <f>IF(Pilotos!G20&lt;&gt;"",Pilotos!G20,"")</f>
        <v>Niccolo ANTONELLI</v>
      </c>
      <c r="O16" s="10">
        <f t="shared" si="5"/>
        <v>1</v>
      </c>
      <c r="P16" s="10">
        <f>IF(N16&lt;&gt;"",COUNTIF($Q$3:Q16,Q16)-1,"")</f>
        <v>13</v>
      </c>
      <c r="Q16" s="10">
        <f>IF(N16&lt;&gt;"",SUMIF(Resultados!E:E,Conf!N16,Resultados!F:F),"")</f>
        <v>0</v>
      </c>
    </row>
    <row r="17" spans="1:17" x14ac:dyDescent="0.2">
      <c r="A17" s="10">
        <f t="shared" si="0"/>
        <v>15</v>
      </c>
      <c r="B17" s="10" t="str">
        <f>IF(Pilotos!C21&lt;&gt;"",Pilotos!C21,"")</f>
        <v>Pol ESPARGARO</v>
      </c>
      <c r="C17" s="10">
        <f t="shared" si="1"/>
        <v>1</v>
      </c>
      <c r="D17" s="10">
        <f>IF(B17&lt;&gt;"",COUNTIF($E$3:E17,E17)-1,"")</f>
        <v>14</v>
      </c>
      <c r="E17" s="10">
        <f>IF(B17&lt;&gt;"",SUMIF(Resultados!C:C,Conf!B17,Resultados!F:F),"")</f>
        <v>0</v>
      </c>
      <c r="G17" s="10">
        <f t="shared" si="2"/>
        <v>15</v>
      </c>
      <c r="H17" s="10" t="str">
        <f>IF(Pilotos!E21&lt;&gt;"",Pilotos!E21,"")</f>
        <v>Marcel SCHROTTER</v>
      </c>
      <c r="I17" s="10">
        <f t="shared" si="3"/>
        <v>1</v>
      </c>
      <c r="J17" s="10">
        <f>IF(H17&lt;&gt;"",COUNTIF($K$3:K17,K17)-1,"")</f>
        <v>14</v>
      </c>
      <c r="K17" s="10">
        <f>IF(H17&lt;&gt;"",SUMIF(Resultados!D:D,Conf!H17,Resultados!F:F),"")</f>
        <v>0</v>
      </c>
      <c r="M17" s="10">
        <f t="shared" si="4"/>
        <v>15</v>
      </c>
      <c r="N17" s="10" t="str">
        <f>IF(Pilotos!G21&lt;&gt;"",Pilotos!G21,"")</f>
        <v>Niklas AJO</v>
      </c>
      <c r="O17" s="10">
        <f t="shared" si="5"/>
        <v>1</v>
      </c>
      <c r="P17" s="10">
        <f>IF(N17&lt;&gt;"",COUNTIF($Q$3:Q17,Q17)-1,"")</f>
        <v>14</v>
      </c>
      <c r="Q17" s="10">
        <f>IF(N17&lt;&gt;"",SUMIF(Resultados!E:E,Conf!N17,Resultados!F:F),"")</f>
        <v>0</v>
      </c>
    </row>
    <row r="18" spans="1:17" x14ac:dyDescent="0.2">
      <c r="A18" s="10">
        <f t="shared" si="0"/>
        <v>16</v>
      </c>
      <c r="B18" s="10" t="str">
        <f>IF(Pilotos!C22&lt;&gt;"",Pilotos!C22,"")</f>
        <v>Scott REDDING</v>
      </c>
      <c r="C18" s="10">
        <f t="shared" si="1"/>
        <v>1</v>
      </c>
      <c r="D18" s="10">
        <f>IF(B18&lt;&gt;"",COUNTIF($E$3:E18,E18)-1,"")</f>
        <v>15</v>
      </c>
      <c r="E18" s="10">
        <f>IF(B18&lt;&gt;"",SUMIF(Resultados!C:C,Conf!B18,Resultados!F:F),"")</f>
        <v>0</v>
      </c>
      <c r="G18" s="10">
        <f t="shared" si="2"/>
        <v>16</v>
      </c>
      <c r="H18" s="10" t="str">
        <f>IF(Pilotos!E22&lt;&gt;"",Pilotos!E22,"")</f>
        <v>Azlan SHAH</v>
      </c>
      <c r="I18" s="10">
        <f t="shared" si="3"/>
        <v>1</v>
      </c>
      <c r="J18" s="10">
        <f>IF(H18&lt;&gt;"",COUNTIF($K$3:K18,K18)-1,"")</f>
        <v>15</v>
      </c>
      <c r="K18" s="10">
        <f>IF(H18&lt;&gt;"",SUMIF(Resultados!D:D,Conf!H18,Resultados!F:F),"")</f>
        <v>0</v>
      </c>
      <c r="M18" s="10">
        <f t="shared" si="4"/>
        <v>16</v>
      </c>
      <c r="N18" s="10" t="str">
        <f>IF(Pilotos!G22&lt;&gt;"",Pilotos!G22,"")</f>
        <v>Isaac VIÑALES</v>
      </c>
      <c r="O18" s="10">
        <f t="shared" si="5"/>
        <v>1</v>
      </c>
      <c r="P18" s="10">
        <f>IF(N18&lt;&gt;"",COUNTIF($Q$3:Q18,Q18)-1,"")</f>
        <v>15</v>
      </c>
      <c r="Q18" s="10">
        <f>IF(N18&lt;&gt;"",SUMIF(Resultados!E:E,Conf!N18,Resultados!F:F),"")</f>
        <v>0</v>
      </c>
    </row>
    <row r="19" spans="1:17" x14ac:dyDescent="0.2">
      <c r="A19" s="10">
        <f t="shared" si="0"/>
        <v>17</v>
      </c>
      <c r="B19" s="10" t="str">
        <f>IF(Pilotos!C23&lt;&gt;"",Pilotos!C23,"")</f>
        <v>Valentino ROSSI</v>
      </c>
      <c r="C19" s="10">
        <f t="shared" si="1"/>
        <v>1</v>
      </c>
      <c r="D19" s="10">
        <f>IF(B19&lt;&gt;"",COUNTIF($E$3:E19,E19)-1,"")</f>
        <v>16</v>
      </c>
      <c r="E19" s="10">
        <f>IF(B19&lt;&gt;"",SUMIF(Resultados!C:C,Conf!B19,Resultados!F:F),"")</f>
        <v>0</v>
      </c>
      <c r="G19" s="10">
        <f t="shared" si="2"/>
        <v>17</v>
      </c>
      <c r="H19" s="10" t="str">
        <f>IF(Pilotos!E23&lt;&gt;"",Pilotos!E23,"")</f>
        <v>Takaaki NAKAGAMI</v>
      </c>
      <c r="I19" s="10">
        <f t="shared" si="3"/>
        <v>1</v>
      </c>
      <c r="J19" s="10">
        <f>IF(H19&lt;&gt;"",COUNTIF($K$3:K19,K19)-1,"")</f>
        <v>16</v>
      </c>
      <c r="K19" s="10">
        <f>IF(H19&lt;&gt;"",SUMIF(Resultados!D:D,Conf!H19,Resultados!F:F),"")</f>
        <v>0</v>
      </c>
      <c r="M19" s="10">
        <f t="shared" si="4"/>
        <v>17</v>
      </c>
      <c r="N19" s="10" t="str">
        <f>IF(Pilotos!G23&lt;&gt;"",Pilotos!G23,"")</f>
        <v>Enea BASTIANINI</v>
      </c>
      <c r="O19" s="10">
        <f t="shared" si="5"/>
        <v>1</v>
      </c>
      <c r="P19" s="10">
        <f>IF(N19&lt;&gt;"",COUNTIF($Q$3:Q19,Q19)-1,"")</f>
        <v>16</v>
      </c>
      <c r="Q19" s="10">
        <f>IF(N19&lt;&gt;"",SUMIF(Resultados!E:E,Conf!N19,Resultados!F:F),"")</f>
        <v>0</v>
      </c>
    </row>
    <row r="20" spans="1:17" x14ac:dyDescent="0.2">
      <c r="A20" s="10">
        <f t="shared" si="0"/>
        <v>18</v>
      </c>
      <c r="B20" s="10" t="str">
        <f>IF(Pilotos!C24&lt;&gt;"",Pilotos!C24,"")</f>
        <v>Mike DI MEGLIO</v>
      </c>
      <c r="C20" s="10">
        <f t="shared" si="1"/>
        <v>1</v>
      </c>
      <c r="D20" s="10">
        <f>IF(B20&lt;&gt;"",COUNTIF($E$3:E20,E20)-1,"")</f>
        <v>17</v>
      </c>
      <c r="E20" s="10">
        <f>IF(B20&lt;&gt;"",SUMIF(Resultados!C:C,Conf!B20,Resultados!F:F),"")</f>
        <v>0</v>
      </c>
      <c r="G20" s="10">
        <f t="shared" si="2"/>
        <v>18</v>
      </c>
      <c r="H20" s="10" t="str">
        <f>IF(Pilotos!E24&lt;&gt;"",Pilotos!E24,"")</f>
        <v>Mika KALLIO</v>
      </c>
      <c r="I20" s="10">
        <f t="shared" si="3"/>
        <v>1</v>
      </c>
      <c r="J20" s="10">
        <f>IF(H20&lt;&gt;"",COUNTIF($K$3:K20,K20)-1,"")</f>
        <v>17</v>
      </c>
      <c r="K20" s="10">
        <f>IF(H20&lt;&gt;"",SUMIF(Resultados!D:D,Conf!H20,Resultados!F:F),"")</f>
        <v>0</v>
      </c>
      <c r="M20" s="10">
        <f t="shared" si="4"/>
        <v>18</v>
      </c>
      <c r="N20" s="10" t="str">
        <f>IF(Pilotos!G24&lt;&gt;"",Pilotos!G24,"")</f>
        <v>Hafiq AZMI</v>
      </c>
      <c r="O20" s="10">
        <f t="shared" si="5"/>
        <v>1</v>
      </c>
      <c r="P20" s="10">
        <f>IF(N20&lt;&gt;"",COUNTIF($Q$3:Q20,Q20)-1,"")</f>
        <v>17</v>
      </c>
      <c r="Q20" s="10">
        <f>IF(N20&lt;&gt;"",SUMIF(Resultados!E:E,Conf!N20,Resultados!F:F),"")</f>
        <v>0</v>
      </c>
    </row>
    <row r="21" spans="1:17" x14ac:dyDescent="0.2">
      <c r="A21" s="10">
        <f t="shared" si="0"/>
        <v>19</v>
      </c>
      <c r="B21" s="10" t="str">
        <f>IF(Pilotos!C25&lt;&gt;"",Pilotos!C25,"")</f>
        <v>Yonny HERNANDEZ</v>
      </c>
      <c r="C21" s="10">
        <f t="shared" si="1"/>
        <v>1</v>
      </c>
      <c r="D21" s="10">
        <f>IF(B21&lt;&gt;"",COUNTIF($E$3:E21,E21)-1,"")</f>
        <v>18</v>
      </c>
      <c r="E21" s="10">
        <f>IF(B21&lt;&gt;"",SUMIF(Resultados!C:C,Conf!B21,Resultados!F:F),"")</f>
        <v>0</v>
      </c>
      <c r="G21" s="10">
        <f t="shared" si="2"/>
        <v>19</v>
      </c>
      <c r="H21" s="10" t="str">
        <f>IF(Pilotos!E25&lt;&gt;"",Pilotos!E25,"")</f>
        <v>Luis SALOM</v>
      </c>
      <c r="I21" s="10">
        <f t="shared" si="3"/>
        <v>1</v>
      </c>
      <c r="J21" s="10">
        <f>IF(H21&lt;&gt;"",COUNTIF($K$3:K21,K21)-1,"")</f>
        <v>18</v>
      </c>
      <c r="K21" s="10">
        <f>IF(H21&lt;&gt;"",SUMIF(Resultados!D:D,Conf!H21,Resultados!F:F),"")</f>
        <v>0</v>
      </c>
      <c r="M21" s="10">
        <f t="shared" si="4"/>
        <v>19</v>
      </c>
      <c r="N21" s="10" t="str">
        <f>IF(Pilotos!G25&lt;&gt;"",Pilotos!G25,"")</f>
        <v>Brad BINDER</v>
      </c>
      <c r="O21" s="10">
        <f t="shared" si="5"/>
        <v>1</v>
      </c>
      <c r="P21" s="10">
        <f>IF(N21&lt;&gt;"",COUNTIF($Q$3:Q21,Q21)-1,"")</f>
        <v>18</v>
      </c>
      <c r="Q21" s="10">
        <f>IF(N21&lt;&gt;"",SUMIF(Resultados!E:E,Conf!N21,Resultados!F:F),"")</f>
        <v>0</v>
      </c>
    </row>
    <row r="22" spans="1:17" x14ac:dyDescent="0.2">
      <c r="A22" s="10">
        <f t="shared" si="0"/>
        <v>20</v>
      </c>
      <c r="B22" s="10" t="str">
        <f>IF(Pilotos!C26&lt;&gt;"",Pilotos!C26,"")</f>
        <v>Nicky HAYDEN</v>
      </c>
      <c r="C22" s="10">
        <f t="shared" si="1"/>
        <v>1</v>
      </c>
      <c r="D22" s="10">
        <f>IF(B22&lt;&gt;"",COUNTIF($E$3:E22,E22)-1,"")</f>
        <v>19</v>
      </c>
      <c r="E22" s="10">
        <f>IF(B22&lt;&gt;"",SUMIF(Resultados!C:C,Conf!B22,Resultados!F:F),"")</f>
        <v>0</v>
      </c>
      <c r="G22" s="10">
        <f t="shared" si="2"/>
        <v>20</v>
      </c>
      <c r="H22" s="10" t="str">
        <f>IF(Pilotos!E26&lt;&gt;"",Pilotos!E26,"")</f>
        <v>Maverick VIÑALES</v>
      </c>
      <c r="I22" s="10">
        <f t="shared" si="3"/>
        <v>1</v>
      </c>
      <c r="J22" s="10">
        <f>IF(H22&lt;&gt;"",COUNTIF($K$3:K22,K22)-1,"")</f>
        <v>19</v>
      </c>
      <c r="K22" s="10">
        <f>IF(H22&lt;&gt;"",SUMIF(Resultados!D:D,Conf!H22,Resultados!F:F),"")</f>
        <v>0</v>
      </c>
      <c r="M22" s="10">
        <f t="shared" si="4"/>
        <v>20</v>
      </c>
      <c r="N22" s="10" t="str">
        <f>IF(Pilotos!G26&lt;&gt;"",Pilotos!G26,"")</f>
        <v>Alex RINS</v>
      </c>
      <c r="O22" s="10">
        <f t="shared" si="5"/>
        <v>1</v>
      </c>
      <c r="P22" s="10">
        <f>IF(N22&lt;&gt;"",COUNTIF($Q$3:Q22,Q22)-1,"")</f>
        <v>19</v>
      </c>
      <c r="Q22" s="10">
        <f>IF(N22&lt;&gt;"",SUMIF(Resultados!E:E,Conf!N22,Resultados!F:F),"")</f>
        <v>0</v>
      </c>
    </row>
    <row r="23" spans="1:17" x14ac:dyDescent="0.2">
      <c r="A23" s="10">
        <f t="shared" si="0"/>
        <v>21</v>
      </c>
      <c r="B23" s="10" t="str">
        <f>IF(Pilotos!C27&lt;&gt;"",Pilotos!C27,"")</f>
        <v>Michael LAVERTY</v>
      </c>
      <c r="C23" s="10">
        <f t="shared" si="1"/>
        <v>1</v>
      </c>
      <c r="D23" s="10">
        <f>IF(B23&lt;&gt;"",COUNTIF($E$3:E23,E23)-1,"")</f>
        <v>20</v>
      </c>
      <c r="E23" s="10">
        <f>IF(B23&lt;&gt;"",SUMIF(Resultados!C:C,Conf!B23,Resultados!F:F),"")</f>
        <v>0</v>
      </c>
      <c r="G23" s="10">
        <f t="shared" si="2"/>
        <v>21</v>
      </c>
      <c r="H23" s="10" t="str">
        <f>IF(Pilotos!E27&lt;&gt;"",Pilotos!E27,"")</f>
        <v>Tetsuta NAGASHIMA</v>
      </c>
      <c r="I23" s="10">
        <f t="shared" si="3"/>
        <v>1</v>
      </c>
      <c r="J23" s="10">
        <f>IF(H23&lt;&gt;"",COUNTIF($K$3:K23,K23)-1,"")</f>
        <v>20</v>
      </c>
      <c r="K23" s="10">
        <f>IF(H23&lt;&gt;"",SUMIF(Resultados!D:D,Conf!H23,Resultados!F:F),"")</f>
        <v>0</v>
      </c>
      <c r="M23" s="10">
        <f t="shared" si="4"/>
        <v>21</v>
      </c>
      <c r="N23" s="10" t="str">
        <f>IF(Pilotos!G27&lt;&gt;"",Pilotos!G27,"")</f>
        <v>Luca GRUNWALD</v>
      </c>
      <c r="O23" s="10">
        <f t="shared" si="5"/>
        <v>1</v>
      </c>
      <c r="P23" s="10">
        <f>IF(N23&lt;&gt;"",COUNTIF($Q$3:Q23,Q23)-1,"")</f>
        <v>20</v>
      </c>
      <c r="Q23" s="10">
        <f>IF(N23&lt;&gt;"",SUMIF(Resultados!E:E,Conf!N23,Resultados!F:F),"")</f>
        <v>0</v>
      </c>
    </row>
    <row r="24" spans="1:17" x14ac:dyDescent="0.2">
      <c r="A24" s="10">
        <f t="shared" si="0"/>
        <v>22</v>
      </c>
      <c r="B24" s="10" t="str">
        <f>IF(Pilotos!C28&lt;&gt;"",Pilotos!C28,"")</f>
        <v>Marc MARQUEZ</v>
      </c>
      <c r="C24" s="10">
        <f t="shared" si="1"/>
        <v>1</v>
      </c>
      <c r="D24" s="10">
        <f>IF(B24&lt;&gt;"",COUNTIF($E$3:E24,E24)-1,"")</f>
        <v>21</v>
      </c>
      <c r="E24" s="10">
        <f>IF(B24&lt;&gt;"",SUMIF(Resultados!C:C,Conf!B24,Resultados!F:F),"")</f>
        <v>0</v>
      </c>
      <c r="G24" s="10">
        <f t="shared" si="2"/>
        <v>22</v>
      </c>
      <c r="H24" s="10" t="str">
        <f>IF(Pilotos!E28&lt;&gt;"",Pilotos!E28,"")</f>
        <v>Axel PONS</v>
      </c>
      <c r="I24" s="10">
        <f t="shared" si="3"/>
        <v>1</v>
      </c>
      <c r="J24" s="10">
        <f>IF(H24&lt;&gt;"",COUNTIF($K$3:K24,K24)-1,"")</f>
        <v>21</v>
      </c>
      <c r="K24" s="10">
        <f>IF(H24&lt;&gt;"",SUMIF(Resultados!D:D,Conf!H24,Resultados!F:F),"")</f>
        <v>0</v>
      </c>
      <c r="M24" s="10">
        <f t="shared" si="4"/>
        <v>22</v>
      </c>
      <c r="N24" s="10" t="str">
        <f>IF(Pilotos!G28&lt;&gt;"",Pilotos!G28,"")</f>
        <v>Miguel OLIVEIRA</v>
      </c>
      <c r="O24" s="10">
        <f t="shared" si="5"/>
        <v>1</v>
      </c>
      <c r="P24" s="10">
        <f>IF(N24&lt;&gt;"",COUNTIF($Q$3:Q24,Q24)-1,"")</f>
        <v>21</v>
      </c>
      <c r="Q24" s="10">
        <f>IF(N24&lt;&gt;"",SUMIF(Resultados!E:E,Conf!N24,Resultados!F:F),"")</f>
        <v>0</v>
      </c>
    </row>
    <row r="25" spans="1:17" x14ac:dyDescent="0.2">
      <c r="A25" s="10">
        <f t="shared" si="0"/>
        <v>23</v>
      </c>
      <c r="B25" s="10" t="str">
        <f>IF(Pilotos!C29&lt;&gt;"",Pilotos!C29,"")</f>
        <v>Jorge LORENZO</v>
      </c>
      <c r="C25" s="10">
        <f t="shared" si="1"/>
        <v>1</v>
      </c>
      <c r="D25" s="10">
        <f>IF(B25&lt;&gt;"",COUNTIF($E$3:E25,E25)-1,"")</f>
        <v>22</v>
      </c>
      <c r="E25" s="10">
        <f>IF(B25&lt;&gt;"",SUMIF(Resultados!C:C,Conf!B25,Resultados!F:F),"")</f>
        <v>0</v>
      </c>
      <c r="G25" s="10">
        <f t="shared" si="2"/>
        <v>23</v>
      </c>
      <c r="H25" s="10" t="str">
        <f>IF(Pilotos!E29&lt;&gt;"",Pilotos!E29,"")</f>
        <v>Esteve RABAT</v>
      </c>
      <c r="I25" s="10">
        <f t="shared" si="3"/>
        <v>1</v>
      </c>
      <c r="J25" s="10">
        <f>IF(H25&lt;&gt;"",COUNTIF($K$3:K25,K25)-1,"")</f>
        <v>22</v>
      </c>
      <c r="K25" s="10">
        <f>IF(H25&lt;&gt;"",SUMIF(Resultados!D:D,Conf!H25,Resultados!F:F),"")</f>
        <v>0</v>
      </c>
      <c r="M25" s="10">
        <f t="shared" si="4"/>
        <v>23</v>
      </c>
      <c r="N25" s="10" t="str">
        <f>IF(Pilotos!G29&lt;&gt;"",Pilotos!G29,"")</f>
        <v>Bryan SCHOUTEN</v>
      </c>
      <c r="O25" s="10">
        <f t="shared" si="5"/>
        <v>1</v>
      </c>
      <c r="P25" s="10">
        <f>IF(N25&lt;&gt;"",COUNTIF($Q$3:Q25,Q25)-1,"")</f>
        <v>22</v>
      </c>
      <c r="Q25" s="10">
        <f>IF(N25&lt;&gt;"",SUMIF(Resultados!E:E,Conf!N25,Resultados!F:F),"")</f>
        <v>0</v>
      </c>
    </row>
    <row r="26" spans="1:17" x14ac:dyDescent="0.2">
      <c r="A26" s="10" t="str">
        <f t="shared" si="0"/>
        <v/>
      </c>
      <c r="B26" s="10" t="str">
        <f>IF(Pilotos!C30&lt;&gt;"",Pilotos!C30,"")</f>
        <v/>
      </c>
      <c r="C26" s="10" t="str">
        <f t="shared" si="1"/>
        <v/>
      </c>
      <c r="D26" s="10" t="str">
        <f>IF(B26&lt;&gt;"",COUNTIF($E$3:E26,E26)-1,"")</f>
        <v/>
      </c>
      <c r="E26" s="10" t="str">
        <f>IF(B26&lt;&gt;"",SUMIF(Resultados!C:C,Conf!B26,Resultados!F:F),"")</f>
        <v/>
      </c>
      <c r="G26" s="10">
        <f t="shared" si="2"/>
        <v>24</v>
      </c>
      <c r="H26" s="10" t="str">
        <f>IF(Pilotos!E30&lt;&gt;"",Pilotos!E30,"")</f>
        <v>Mattia PASINI</v>
      </c>
      <c r="I26" s="10">
        <f t="shared" si="3"/>
        <v>1</v>
      </c>
      <c r="J26" s="10">
        <f>IF(H26&lt;&gt;"",COUNTIF($K$3:K26,K26)-1,"")</f>
        <v>23</v>
      </c>
      <c r="K26" s="10">
        <f>IF(H26&lt;&gt;"",SUMIF(Resultados!D:D,Conf!H26,Resultados!F:F),"")</f>
        <v>0</v>
      </c>
      <c r="M26" s="10">
        <f t="shared" si="4"/>
        <v>24</v>
      </c>
      <c r="N26" s="10" t="str">
        <f>IF(Pilotos!G30&lt;&gt;"",Pilotos!G30,"")</f>
        <v>Danny KENT</v>
      </c>
      <c r="O26" s="10">
        <f t="shared" si="5"/>
        <v>1</v>
      </c>
      <c r="P26" s="10">
        <f>IF(N26&lt;&gt;"",COUNTIF($Q$3:Q26,Q26)-1,"")</f>
        <v>23</v>
      </c>
      <c r="Q26" s="10">
        <f>IF(N26&lt;&gt;"",SUMIF(Resultados!E:E,Conf!N26,Resultados!F:F),"")</f>
        <v>0</v>
      </c>
    </row>
    <row r="27" spans="1:17" x14ac:dyDescent="0.2">
      <c r="A27" s="10" t="str">
        <f t="shared" si="0"/>
        <v/>
      </c>
      <c r="B27" s="10" t="str">
        <f>IF(Pilotos!C31&lt;&gt;"",Pilotos!C31,"")</f>
        <v/>
      </c>
      <c r="C27" s="10" t="str">
        <f t="shared" si="1"/>
        <v/>
      </c>
      <c r="D27" s="10" t="str">
        <f>IF(B27&lt;&gt;"",COUNTIF($E$3:E27,E27)-1,"")</f>
        <v/>
      </c>
      <c r="E27" s="10" t="str">
        <f>IF(B27&lt;&gt;"",SUMIF(Resultados!C:C,Conf!B27,Resultados!F:F),"")</f>
        <v/>
      </c>
      <c r="G27" s="10">
        <f t="shared" si="2"/>
        <v>25</v>
      </c>
      <c r="H27" s="10" t="str">
        <f>IF(Pilotos!E31&lt;&gt;"",Pilotos!E31,"")</f>
        <v>Hafizh SYAHRIN</v>
      </c>
      <c r="I27" s="10">
        <f t="shared" si="3"/>
        <v>1</v>
      </c>
      <c r="J27" s="10">
        <f>IF(H27&lt;&gt;"",COUNTIF($K$3:K27,K27)-1,"")</f>
        <v>24</v>
      </c>
      <c r="K27" s="10">
        <f>IF(H27&lt;&gt;"",SUMIF(Resultados!D:D,Conf!H27,Resultados!F:F),"")</f>
        <v>0</v>
      </c>
      <c r="M27" s="10">
        <f t="shared" si="4"/>
        <v>25</v>
      </c>
      <c r="N27" s="10" t="str">
        <f>IF(Pilotos!G31&lt;&gt;"",Pilotos!G31,"")</f>
        <v>Andrea LOCATELLI</v>
      </c>
      <c r="O27" s="10">
        <f t="shared" si="5"/>
        <v>1</v>
      </c>
      <c r="P27" s="10">
        <f>IF(N27&lt;&gt;"",COUNTIF($Q$3:Q27,Q27)-1,"")</f>
        <v>24</v>
      </c>
      <c r="Q27" s="10">
        <f>IF(N27&lt;&gt;"",SUMIF(Resultados!E:E,Conf!N27,Resultados!F:F),"")</f>
        <v>0</v>
      </c>
    </row>
    <row r="28" spans="1:17" x14ac:dyDescent="0.2">
      <c r="A28" s="10" t="str">
        <f t="shared" si="0"/>
        <v/>
      </c>
      <c r="B28" s="10" t="str">
        <f>IF(Pilotos!C32&lt;&gt;"",Pilotos!C32,"")</f>
        <v/>
      </c>
      <c r="C28" s="10" t="str">
        <f t="shared" si="1"/>
        <v/>
      </c>
      <c r="D28" s="10" t="str">
        <f>IF(B28&lt;&gt;"",COUNTIF($E$3:E28,E28)-1,"")</f>
        <v/>
      </c>
      <c r="E28" s="10" t="str">
        <f>IF(B28&lt;&gt;"",SUMIF(Resultados!C:C,Conf!B28,Resultados!F:F),"")</f>
        <v/>
      </c>
      <c r="G28" s="10">
        <f t="shared" si="2"/>
        <v>26</v>
      </c>
      <c r="H28" s="10" t="str">
        <f>IF(Pilotos!E32&lt;&gt;"",Pilotos!E32,"")</f>
        <v>Julian SIMON</v>
      </c>
      <c r="I28" s="10">
        <f t="shared" si="3"/>
        <v>1</v>
      </c>
      <c r="J28" s="10">
        <f>IF(H28&lt;&gt;"",COUNTIF($K$3:K28,K28)-1,"")</f>
        <v>25</v>
      </c>
      <c r="K28" s="10">
        <f>IF(H28&lt;&gt;"",SUMIF(Resultados!D:D,Conf!H28,Resultados!F:F),"")</f>
        <v>0</v>
      </c>
      <c r="M28" s="10">
        <f t="shared" si="4"/>
        <v>26</v>
      </c>
      <c r="N28" s="10" t="str">
        <f>IF(Pilotos!G32&lt;&gt;"",Pilotos!G32,"")</f>
        <v>Eric GRANADO</v>
      </c>
      <c r="O28" s="10">
        <f t="shared" si="5"/>
        <v>1</v>
      </c>
      <c r="P28" s="10">
        <f>IF(N28&lt;&gt;"",COUNTIF($Q$3:Q28,Q28)-1,"")</f>
        <v>25</v>
      </c>
      <c r="Q28" s="10">
        <f>IF(N28&lt;&gt;"",SUMIF(Resultados!E:E,Conf!N28,Resultados!F:F),"")</f>
        <v>0</v>
      </c>
    </row>
    <row r="29" spans="1:17" x14ac:dyDescent="0.2">
      <c r="A29" s="10" t="str">
        <f t="shared" si="0"/>
        <v/>
      </c>
      <c r="B29" s="10" t="str">
        <f>IF(Pilotos!C33&lt;&gt;"",Pilotos!C33,"")</f>
        <v/>
      </c>
      <c r="C29" s="10" t="str">
        <f t="shared" si="1"/>
        <v/>
      </c>
      <c r="D29" s="10" t="str">
        <f>IF(B29&lt;&gt;"",COUNTIF($E$3:E29,E29)-1,"")</f>
        <v/>
      </c>
      <c r="E29" s="10" t="str">
        <f>IF(B29&lt;&gt;"",SUMIF(Resultados!C:C,Conf!B29,Resultados!F:F),"")</f>
        <v/>
      </c>
      <c r="G29" s="10">
        <f t="shared" si="2"/>
        <v>27</v>
      </c>
      <c r="H29" s="10" t="str">
        <f>IF(Pilotos!E33&lt;&gt;"",Pilotos!E33,"")</f>
        <v>Robin MULHAUSER</v>
      </c>
      <c r="I29" s="10">
        <f t="shared" si="3"/>
        <v>1</v>
      </c>
      <c r="J29" s="10">
        <f>IF(H29&lt;&gt;"",COUNTIF($K$3:K29,K29)-1,"")</f>
        <v>26</v>
      </c>
      <c r="K29" s="10">
        <f>IF(H29&lt;&gt;"",SUMIF(Resultados!D:D,Conf!H29,Resultados!F:F),"")</f>
        <v>0</v>
      </c>
      <c r="M29" s="10">
        <f t="shared" si="4"/>
        <v>27</v>
      </c>
      <c r="N29" s="10" t="str">
        <f>IF(Pilotos!G33&lt;&gt;"",Pilotos!G33,"")</f>
        <v>Juanfran GUEVARA</v>
      </c>
      <c r="O29" s="10">
        <f t="shared" si="5"/>
        <v>1</v>
      </c>
      <c r="P29" s="10">
        <f>IF(N29&lt;&gt;"",COUNTIF($Q$3:Q29,Q29)-1,"")</f>
        <v>26</v>
      </c>
      <c r="Q29" s="10">
        <f>IF(N29&lt;&gt;"",SUMIF(Resultados!E:E,Conf!N29,Resultados!F:F),"")</f>
        <v>0</v>
      </c>
    </row>
    <row r="30" spans="1:17" x14ac:dyDescent="0.2">
      <c r="A30" s="10" t="str">
        <f t="shared" si="0"/>
        <v/>
      </c>
      <c r="B30" s="10" t="str">
        <f>IF(Pilotos!C34&lt;&gt;"",Pilotos!C34,"")</f>
        <v/>
      </c>
      <c r="C30" s="10" t="str">
        <f t="shared" si="1"/>
        <v/>
      </c>
      <c r="D30" s="10" t="str">
        <f>IF(B30&lt;&gt;"",COUNTIF($E$3:E30,E30)-1,"")</f>
        <v/>
      </c>
      <c r="E30" s="10" t="str">
        <f>IF(B30&lt;&gt;"",SUMIF(Resultados!C:C,Conf!B30,Resultados!F:F),"")</f>
        <v/>
      </c>
      <c r="G30" s="10">
        <f t="shared" si="2"/>
        <v>28</v>
      </c>
      <c r="H30" s="10" t="str">
        <f>IF(Pilotos!E34&lt;&gt;"",Pilotos!E34,"")</f>
        <v>Dominique AEGERTER</v>
      </c>
      <c r="I30" s="10">
        <f t="shared" si="3"/>
        <v>1</v>
      </c>
      <c r="J30" s="10">
        <f>IF(H30&lt;&gt;"",COUNTIF($K$3:K30,K30)-1,"")</f>
        <v>27</v>
      </c>
      <c r="K30" s="10">
        <f>IF(H30&lt;&gt;"",SUMIF(Resultados!D:D,Conf!H30,Resultados!F:F),"")</f>
        <v>0</v>
      </c>
      <c r="M30" s="10">
        <f t="shared" si="4"/>
        <v>28</v>
      </c>
      <c r="N30" s="10" t="str">
        <f>IF(Pilotos!G34&lt;&gt;"",Pilotos!G34,"")</f>
        <v>Arthur SISSIS</v>
      </c>
      <c r="O30" s="10">
        <f t="shared" si="5"/>
        <v>1</v>
      </c>
      <c r="P30" s="10">
        <f>IF(N30&lt;&gt;"",COUNTIF($Q$3:Q30,Q30)-1,"")</f>
        <v>27</v>
      </c>
      <c r="Q30" s="10">
        <f>IF(N30&lt;&gt;"",SUMIF(Resultados!E:E,Conf!N30,Resultados!F:F),"")</f>
        <v>0</v>
      </c>
    </row>
    <row r="31" spans="1:17" x14ac:dyDescent="0.2">
      <c r="A31" s="10" t="str">
        <f t="shared" si="0"/>
        <v/>
      </c>
      <c r="B31" s="10" t="str">
        <f>IF(Pilotos!C35&lt;&gt;"",Pilotos!C35,"")</f>
        <v/>
      </c>
      <c r="C31" s="10" t="str">
        <f t="shared" si="1"/>
        <v/>
      </c>
      <c r="D31" s="10" t="str">
        <f>IF(B31&lt;&gt;"",COUNTIF($E$3:E31,E31)-1,"")</f>
        <v/>
      </c>
      <c r="E31" s="10" t="str">
        <f>IF(B31&lt;&gt;"",SUMIF(Resultados!C:C,Conf!B31,Resultados!F:F),"")</f>
        <v/>
      </c>
      <c r="G31" s="10">
        <f t="shared" si="2"/>
        <v>29</v>
      </c>
      <c r="H31" s="10" t="str">
        <f>IF(Pilotos!E35&lt;&gt;"",Pilotos!E35,"")</f>
        <v>Jordi TORRES</v>
      </c>
      <c r="I31" s="10">
        <f t="shared" si="3"/>
        <v>1</v>
      </c>
      <c r="J31" s="10">
        <f>IF(H31&lt;&gt;"",COUNTIF($K$3:K31,K31)-1,"")</f>
        <v>28</v>
      </c>
      <c r="K31" s="10">
        <f>IF(H31&lt;&gt;"",SUMIF(Resultados!D:D,Conf!H31,Resultados!F:F),"")</f>
        <v>0</v>
      </c>
      <c r="M31" s="10">
        <f t="shared" si="4"/>
        <v>29</v>
      </c>
      <c r="N31" s="10" t="str">
        <f>IF(Pilotos!G35&lt;&gt;"",Pilotos!G35,"")</f>
        <v>Zulfahmi KHAIRUDDIN</v>
      </c>
      <c r="O31" s="10">
        <f t="shared" si="5"/>
        <v>1</v>
      </c>
      <c r="P31" s="10">
        <f>IF(N31&lt;&gt;"",COUNTIF($Q$3:Q31,Q31)-1,"")</f>
        <v>28</v>
      </c>
      <c r="Q31" s="10">
        <f>IF(N31&lt;&gt;"",SUMIF(Resultados!E:E,Conf!N31,Resultados!F:F),"")</f>
        <v>0</v>
      </c>
    </row>
    <row r="32" spans="1:17" x14ac:dyDescent="0.2">
      <c r="A32" s="10" t="str">
        <f t="shared" si="0"/>
        <v/>
      </c>
      <c r="B32" s="10" t="str">
        <f>IF(Pilotos!C36&lt;&gt;"",Pilotos!C36,"")</f>
        <v/>
      </c>
      <c r="C32" s="10" t="str">
        <f t="shared" si="1"/>
        <v/>
      </c>
      <c r="D32" s="10" t="str">
        <f>IF(B32&lt;&gt;"",COUNTIF($E$3:E32,E32)-1,"")</f>
        <v/>
      </c>
      <c r="E32" s="10" t="str">
        <f>IF(B32&lt;&gt;"",SUMIF(Resultados!C:C,Conf!B32,Resultados!F:F),"")</f>
        <v/>
      </c>
      <c r="G32" s="10">
        <f t="shared" si="2"/>
        <v>30</v>
      </c>
      <c r="H32" s="10" t="str">
        <f>IF(Pilotos!E36&lt;&gt;"",Pilotos!E36,"")</f>
        <v>Alex MARIÑELARENA</v>
      </c>
      <c r="I32" s="10">
        <f t="shared" si="3"/>
        <v>1</v>
      </c>
      <c r="J32" s="10">
        <f>IF(H32&lt;&gt;"",COUNTIF($K$3:K32,K32)-1,"")</f>
        <v>29</v>
      </c>
      <c r="K32" s="10">
        <f>IF(H32&lt;&gt;"",SUMIF(Resultados!D:D,Conf!H32,Resultados!F:F),"")</f>
        <v>0</v>
      </c>
      <c r="M32" s="10">
        <f t="shared" si="4"/>
        <v>30</v>
      </c>
      <c r="N32" s="10" t="str">
        <f>IF(Pilotos!G36&lt;&gt;"",Pilotos!G36,"")</f>
        <v>Philipp OETTL</v>
      </c>
      <c r="O32" s="10">
        <f t="shared" si="5"/>
        <v>1</v>
      </c>
      <c r="P32" s="10">
        <f>IF(N32&lt;&gt;"",COUNTIF($Q$3:Q32,Q32)-1,"")</f>
        <v>29</v>
      </c>
      <c r="Q32" s="10">
        <f>IF(N32&lt;&gt;"",SUMIF(Resultados!E:E,Conf!N32,Resultados!F:F),"")</f>
        <v>0</v>
      </c>
    </row>
    <row r="33" spans="1:17" x14ac:dyDescent="0.2">
      <c r="A33" s="10" t="str">
        <f t="shared" si="0"/>
        <v/>
      </c>
      <c r="B33" s="10" t="str">
        <f>IF(Pilotos!C37&lt;&gt;"",Pilotos!C37,"")</f>
        <v/>
      </c>
      <c r="C33" s="10" t="str">
        <f t="shared" si="1"/>
        <v/>
      </c>
      <c r="D33" s="10" t="str">
        <f>IF(B33&lt;&gt;"",COUNTIF($E$3:E33,E33)-1,"")</f>
        <v/>
      </c>
      <c r="E33" s="10" t="str">
        <f>IF(B33&lt;&gt;"",SUMIF(Resultados!C:C,Conf!B33,Resultados!F:F),"")</f>
        <v/>
      </c>
      <c r="G33" s="10">
        <f t="shared" si="2"/>
        <v>31</v>
      </c>
      <c r="H33" s="10" t="str">
        <f>IF(Pilotos!E37&lt;&gt;"",Pilotos!E37,"")</f>
        <v>Jonas FOLGER</v>
      </c>
      <c r="I33" s="10">
        <f t="shared" si="3"/>
        <v>1</v>
      </c>
      <c r="J33" s="10">
        <f>IF(H33&lt;&gt;"",COUNTIF($K$3:K33,K33)-1,"")</f>
        <v>30</v>
      </c>
      <c r="K33" s="10">
        <f>IF(H33&lt;&gt;"",SUMIF(Resultados!D:D,Conf!H33,Resultados!F:F),"")</f>
        <v>0</v>
      </c>
      <c r="M33" s="10">
        <f t="shared" si="4"/>
        <v>31</v>
      </c>
      <c r="N33" s="10" t="str">
        <f>IF(Pilotos!G37&lt;&gt;"",Pilotos!G37,"")</f>
        <v>Jakub KORNFEIL</v>
      </c>
      <c r="O33" s="10">
        <f t="shared" si="5"/>
        <v>1</v>
      </c>
      <c r="P33" s="10">
        <f>IF(N33&lt;&gt;"",COUNTIF($Q$3:Q33,Q33)-1,"")</f>
        <v>30</v>
      </c>
      <c r="Q33" s="10">
        <f>IF(N33&lt;&gt;"",SUMIF(Resultados!E:E,Conf!N33,Resultados!F:F),"")</f>
        <v>0</v>
      </c>
    </row>
    <row r="34" spans="1:17" x14ac:dyDescent="0.2">
      <c r="A34" s="10" t="str">
        <f t="shared" si="0"/>
        <v/>
      </c>
      <c r="B34" s="10" t="str">
        <f>IF(Pilotos!C38&lt;&gt;"",Pilotos!C38,"")</f>
        <v/>
      </c>
      <c r="C34" s="10" t="str">
        <f t="shared" si="1"/>
        <v/>
      </c>
      <c r="D34" s="10" t="str">
        <f>IF(B34&lt;&gt;"",COUNTIF($E$3:E34,E34)-1,"")</f>
        <v/>
      </c>
      <c r="E34" s="10" t="str">
        <f>IF(B34&lt;&gt;"",SUMIF(Resultados!C:C,Conf!B34,Resultados!F:F),"")</f>
        <v/>
      </c>
      <c r="G34" s="10">
        <f t="shared" si="2"/>
        <v>32</v>
      </c>
      <c r="H34" s="10" t="str">
        <f>IF(Pilotos!E38&lt;&gt;"",Pilotos!E38,"")</f>
        <v>Anthony WEST</v>
      </c>
      <c r="I34" s="10">
        <f t="shared" si="3"/>
        <v>1</v>
      </c>
      <c r="J34" s="10">
        <f>IF(H34&lt;&gt;"",COUNTIF($K$3:K34,K34)-1,"")</f>
        <v>31</v>
      </c>
      <c r="K34" s="10">
        <f>IF(H34&lt;&gt;"",SUMIF(Resultados!D:D,Conf!H34,Resultados!F:F),"")</f>
        <v>0</v>
      </c>
      <c r="M34" s="10">
        <f t="shared" si="4"/>
        <v>32</v>
      </c>
      <c r="N34" s="10" t="str">
        <f>IF(Pilotos!G38&lt;&gt;"",Pilotos!G38,"")</f>
        <v>Jules DANILO</v>
      </c>
      <c r="O34" s="10">
        <f t="shared" si="5"/>
        <v>1</v>
      </c>
      <c r="P34" s="10">
        <f>IF(N34&lt;&gt;"",COUNTIF($Q$3:Q34,Q34)-1,"")</f>
        <v>31</v>
      </c>
      <c r="Q34" s="10">
        <f>IF(N34&lt;&gt;"",SUMIF(Resultados!E:E,Conf!N34,Resultados!F:F),"")</f>
        <v>0</v>
      </c>
    </row>
    <row r="35" spans="1:17" x14ac:dyDescent="0.2">
      <c r="A35" s="10" t="str">
        <f t="shared" si="0"/>
        <v/>
      </c>
      <c r="B35" s="10" t="str">
        <f>IF(Pilotos!C39&lt;&gt;"",Pilotos!C39,"")</f>
        <v/>
      </c>
      <c r="C35" s="10" t="str">
        <f t="shared" si="1"/>
        <v/>
      </c>
      <c r="D35" s="10" t="str">
        <f>IF(B35&lt;&gt;"",COUNTIF($E$3:E35,E35)-1,"")</f>
        <v/>
      </c>
      <c r="E35" s="10" t="str">
        <f>IF(B35&lt;&gt;"",SUMIF(Resultados!C:C,Conf!B35,Resultados!F:F),"")</f>
        <v/>
      </c>
      <c r="G35" s="10">
        <f t="shared" si="2"/>
        <v>33</v>
      </c>
      <c r="H35" s="10" t="str">
        <f>IF(Pilotos!E39&lt;&gt;"",Pilotos!E39,"")</f>
        <v>Louis ROSSI</v>
      </c>
      <c r="I35" s="10">
        <f t="shared" si="3"/>
        <v>1</v>
      </c>
      <c r="J35" s="10">
        <f>IF(H35&lt;&gt;"",COUNTIF($K$3:K35,K35)-1,"")</f>
        <v>32</v>
      </c>
      <c r="K35" s="10">
        <f>IF(H35&lt;&gt;"",SUMIF(Resultados!D:D,Conf!H35,Resultados!F:F),"")</f>
        <v>0</v>
      </c>
      <c r="M35" s="10">
        <f t="shared" si="4"/>
        <v>33</v>
      </c>
      <c r="N35" s="10" t="str">
        <f>IF(Pilotos!G39&lt;&gt;"",Pilotos!G39,"")</f>
        <v>Karel HANIKA</v>
      </c>
      <c r="O35" s="10">
        <f t="shared" si="5"/>
        <v>1</v>
      </c>
      <c r="P35" s="10">
        <f>IF(N35&lt;&gt;"",COUNTIF($Q$3:Q35,Q35)-1,"")</f>
        <v>32</v>
      </c>
      <c r="Q35" s="10">
        <f>IF(N35&lt;&gt;"",SUMIF(Resultados!E:E,Conf!N35,Resultados!F:F),"")</f>
        <v>0</v>
      </c>
    </row>
    <row r="36" spans="1:17" x14ac:dyDescent="0.2">
      <c r="A36" s="10" t="str">
        <f t="shared" si="0"/>
        <v/>
      </c>
      <c r="B36" s="10" t="str">
        <f>IF(Pilotos!C40&lt;&gt;"",Pilotos!C40,"")</f>
        <v/>
      </c>
      <c r="C36" s="10" t="str">
        <f t="shared" si="1"/>
        <v/>
      </c>
      <c r="D36" s="10" t="str">
        <f>IF(B36&lt;&gt;"",COUNTIF($E$3:E36,E36)-1,"")</f>
        <v/>
      </c>
      <c r="E36" s="10" t="str">
        <f>IF(B36&lt;&gt;"",SUMIF(Resultados!C:C,Conf!B36,Resultados!F:F),"")</f>
        <v/>
      </c>
      <c r="G36" s="10">
        <f t="shared" si="2"/>
        <v>34</v>
      </c>
      <c r="H36" s="10" t="str">
        <f>IF(Pilotos!E40&lt;&gt;"",Pilotos!E40,"")</f>
        <v>Roman RAMOS</v>
      </c>
      <c r="I36" s="10">
        <f t="shared" si="3"/>
        <v>1</v>
      </c>
      <c r="J36" s="10">
        <f>IF(H36&lt;&gt;"",COUNTIF($K$3:K36,K36)-1,"")</f>
        <v>33</v>
      </c>
      <c r="K36" s="10">
        <f>IF(H36&lt;&gt;"",SUMIF(Resultados!D:D,Conf!H36,Resultados!F:F),"")</f>
        <v>0</v>
      </c>
      <c r="M36" s="10" t="str">
        <f t="shared" si="4"/>
        <v/>
      </c>
      <c r="N36" s="10" t="str">
        <f>IF(Pilotos!G40&lt;&gt;"",Pilotos!G40,"")</f>
        <v/>
      </c>
      <c r="O36" s="10" t="str">
        <f t="shared" si="5"/>
        <v/>
      </c>
      <c r="P36" s="10" t="str">
        <f>IF(N36&lt;&gt;"",COUNTIF($Q$3:Q36,Q36)-1,"")</f>
        <v/>
      </c>
      <c r="Q36" s="10" t="str">
        <f>IF(N36&lt;&gt;"",SUMIF(Resultados!E:E,Conf!N36,Resultados!F:F),"")</f>
        <v/>
      </c>
    </row>
    <row r="37" spans="1:17" x14ac:dyDescent="0.2">
      <c r="A37" s="10" t="str">
        <f t="shared" si="0"/>
        <v/>
      </c>
      <c r="B37" s="10" t="str">
        <f>IF(Pilotos!C41&lt;&gt;"",Pilotos!C41,"")</f>
        <v/>
      </c>
      <c r="C37" s="10" t="str">
        <f t="shared" si="1"/>
        <v/>
      </c>
      <c r="D37" s="10" t="str">
        <f>IF(B37&lt;&gt;"",COUNTIF($E$3:E37,E37)-1,"")</f>
        <v/>
      </c>
      <c r="E37" s="10" t="str">
        <f>IF(B37&lt;&gt;"",SUMIF(Resultados!C:C,Conf!B37,Resultados!F:F),"")</f>
        <v/>
      </c>
      <c r="G37" s="10">
        <f t="shared" si="2"/>
        <v>35</v>
      </c>
      <c r="H37" s="10" t="str">
        <f>IF(Pilotos!E41&lt;&gt;"",Pilotos!E41,"")</f>
        <v>Ricard CARDUS</v>
      </c>
      <c r="I37" s="10">
        <f t="shared" si="3"/>
        <v>1</v>
      </c>
      <c r="J37" s="10">
        <f>IF(H37&lt;&gt;"",COUNTIF($K$3:K37,K37)-1,"")</f>
        <v>34</v>
      </c>
      <c r="K37" s="10">
        <f>IF(H37&lt;&gt;"",SUMIF(Resultados!D:D,Conf!H37,Resultados!F:F),"")</f>
        <v>0</v>
      </c>
      <c r="M37" s="10" t="str">
        <f t="shared" si="4"/>
        <v/>
      </c>
      <c r="N37" s="10" t="str">
        <f>IF(Pilotos!G41&lt;&gt;"",Pilotos!G41,"")</f>
        <v/>
      </c>
      <c r="O37" s="10" t="str">
        <f t="shared" si="5"/>
        <v/>
      </c>
      <c r="P37" s="10" t="str">
        <f>IF(N37&lt;&gt;"",COUNTIF($Q$3:Q37,Q37)-1,"")</f>
        <v/>
      </c>
      <c r="Q37" s="10" t="str">
        <f>IF(N37&lt;&gt;"",SUMIF(Resultados!E:E,Conf!N37,Resultados!F:F),"")</f>
        <v/>
      </c>
    </row>
    <row r="38" spans="1:17" x14ac:dyDescent="0.2">
      <c r="A38" s="10" t="str">
        <f t="shared" si="0"/>
        <v/>
      </c>
      <c r="B38" s="10" t="str">
        <f>IF(Pilotos!C42&lt;&gt;"",Pilotos!C42,"")</f>
        <v/>
      </c>
      <c r="C38" s="10" t="str">
        <f t="shared" si="1"/>
        <v/>
      </c>
      <c r="D38" s="10" t="str">
        <f>IF(B38&lt;&gt;"",COUNTIF($E$3:E38,E38)-1,"")</f>
        <v/>
      </c>
      <c r="E38" s="10" t="str">
        <f>IF(B38&lt;&gt;"",SUMIF(Resultados!C:C,Conf!B38,Resultados!F:F),"")</f>
        <v/>
      </c>
      <c r="G38" s="10" t="str">
        <f t="shared" si="2"/>
        <v/>
      </c>
      <c r="H38" s="10" t="str">
        <f>IF(Pilotos!E42&lt;&gt;"",Pilotos!E42,"")</f>
        <v/>
      </c>
      <c r="I38" s="10" t="str">
        <f t="shared" si="3"/>
        <v/>
      </c>
      <c r="J38" s="10" t="str">
        <f>IF(H38&lt;&gt;"",COUNTIF($K$3:K38,K38)-1,"")</f>
        <v/>
      </c>
      <c r="K38" s="10" t="str">
        <f>IF(H38&lt;&gt;"",SUMIF(Resultados!D:D,Conf!H38,Resultados!F:F),"")</f>
        <v/>
      </c>
      <c r="M38" s="10" t="str">
        <f t="shared" si="4"/>
        <v/>
      </c>
      <c r="N38" s="10" t="str">
        <f>IF(Pilotos!G42&lt;&gt;"",Pilotos!G42,"")</f>
        <v/>
      </c>
      <c r="O38" s="10" t="str">
        <f t="shared" si="5"/>
        <v/>
      </c>
      <c r="P38" s="10" t="str">
        <f>IF(N38&lt;&gt;"",COUNTIF($Q$3:Q38,Q38)-1,"")</f>
        <v/>
      </c>
      <c r="Q38" s="10" t="str">
        <f>IF(N38&lt;&gt;"",SUMIF(Resultados!E:E,Conf!N38,Resultados!F:F),"")</f>
        <v/>
      </c>
    </row>
    <row r="39" spans="1:17" x14ac:dyDescent="0.2">
      <c r="A39" s="10" t="str">
        <f t="shared" si="0"/>
        <v/>
      </c>
      <c r="B39" s="10" t="str">
        <f>IF(Pilotos!C43&lt;&gt;"",Pilotos!C43,"")</f>
        <v/>
      </c>
      <c r="C39" s="10" t="str">
        <f t="shared" si="1"/>
        <v/>
      </c>
      <c r="D39" s="10" t="str">
        <f>IF(B39&lt;&gt;"",COUNTIF($E$3:E39,E39)-1,"")</f>
        <v/>
      </c>
      <c r="E39" s="10" t="str">
        <f>IF(B39&lt;&gt;"",SUMIF(Resultados!C:C,Conf!B39,Resultados!F:F),"")</f>
        <v/>
      </c>
      <c r="G39" s="10" t="str">
        <f t="shared" si="2"/>
        <v/>
      </c>
      <c r="H39" s="10" t="str">
        <f>IF(Pilotos!E43&lt;&gt;"",Pilotos!E43,"")</f>
        <v/>
      </c>
      <c r="I39" s="10" t="str">
        <f t="shared" si="3"/>
        <v/>
      </c>
      <c r="J39" s="10" t="str">
        <f>IF(H39&lt;&gt;"",COUNTIF($K$3:K39,K39)-1,"")</f>
        <v/>
      </c>
      <c r="K39" s="10" t="str">
        <f>IF(H39&lt;&gt;"",SUMIF(Resultados!D:D,Conf!H39,Resultados!F:F),"")</f>
        <v/>
      </c>
      <c r="M39" s="10" t="str">
        <f t="shared" si="4"/>
        <v/>
      </c>
      <c r="N39" s="10" t="str">
        <f>IF(Pilotos!G43&lt;&gt;"",Pilotos!G43,"")</f>
        <v/>
      </c>
      <c r="O39" s="10" t="str">
        <f t="shared" si="5"/>
        <v/>
      </c>
      <c r="P39" s="10" t="str">
        <f>IF(N39&lt;&gt;"",COUNTIF($Q$3:Q39,Q39)-1,"")</f>
        <v/>
      </c>
      <c r="Q39" s="10" t="str">
        <f>IF(N39&lt;&gt;"",SUMIF(Resultados!E:E,Conf!N39,Resultados!F:F),"")</f>
        <v/>
      </c>
    </row>
    <row r="40" spans="1:17" x14ac:dyDescent="0.2">
      <c r="A40" s="10" t="str">
        <f t="shared" si="0"/>
        <v/>
      </c>
      <c r="B40" s="10" t="str">
        <f>IF(Pilotos!C44&lt;&gt;"",Pilotos!C44,"")</f>
        <v/>
      </c>
      <c r="C40" s="10" t="str">
        <f t="shared" si="1"/>
        <v/>
      </c>
      <c r="D40" s="10" t="str">
        <f>IF(B40&lt;&gt;"",COUNTIF($E$3:E40,E40)-1,"")</f>
        <v/>
      </c>
      <c r="E40" s="10" t="str">
        <f>IF(B40&lt;&gt;"",SUMIF(Resultados!C:C,Conf!B40,Resultados!F:F),"")</f>
        <v/>
      </c>
      <c r="G40" s="10" t="str">
        <f t="shared" si="2"/>
        <v/>
      </c>
      <c r="H40" s="10" t="str">
        <f>IF(Pilotos!E44&lt;&gt;"",Pilotos!E44,"")</f>
        <v/>
      </c>
      <c r="I40" s="10" t="str">
        <f t="shared" si="3"/>
        <v/>
      </c>
      <c r="J40" s="10" t="str">
        <f>IF(H40&lt;&gt;"",COUNTIF($K$3:K40,K40)-1,"")</f>
        <v/>
      </c>
      <c r="K40" s="10" t="str">
        <f>IF(H40&lt;&gt;"",SUMIF(Resultados!D:D,Conf!H40,Resultados!F:F),"")</f>
        <v/>
      </c>
      <c r="M40" s="10" t="str">
        <f t="shared" si="4"/>
        <v/>
      </c>
      <c r="N40" s="10" t="str">
        <f>IF(Pilotos!G44&lt;&gt;"",Pilotos!G44,"")</f>
        <v/>
      </c>
      <c r="O40" s="10" t="str">
        <f t="shared" si="5"/>
        <v/>
      </c>
      <c r="P40" s="10" t="str">
        <f>IF(N40&lt;&gt;"",COUNTIF($Q$3:Q40,Q40)-1,"")</f>
        <v/>
      </c>
      <c r="Q40" s="10" t="str">
        <f>IF(N40&lt;&gt;"",SUMIF(Resultados!E:E,Conf!N40,Resultados!F:F),"")</f>
        <v/>
      </c>
    </row>
    <row r="41" spans="1:17" x14ac:dyDescent="0.2">
      <c r="A41" s="10" t="str">
        <f t="shared" si="0"/>
        <v/>
      </c>
      <c r="B41" s="10" t="str">
        <f>IF(Pilotos!C45&lt;&gt;"",Pilotos!C45,"")</f>
        <v/>
      </c>
      <c r="C41" s="10" t="str">
        <f t="shared" si="1"/>
        <v/>
      </c>
      <c r="D41" s="10" t="str">
        <f>IF(B41&lt;&gt;"",COUNTIF($E$3:E41,E41)-1,"")</f>
        <v/>
      </c>
      <c r="E41" s="10" t="str">
        <f>IF(B41&lt;&gt;"",SUMIF(Resultados!C:C,Conf!B41,Resultados!F:F),"")</f>
        <v/>
      </c>
      <c r="G41" s="10" t="str">
        <f t="shared" si="2"/>
        <v/>
      </c>
      <c r="H41" s="10" t="str">
        <f>IF(Pilotos!E45&lt;&gt;"",Pilotos!E45,"")</f>
        <v/>
      </c>
      <c r="I41" s="10" t="str">
        <f t="shared" si="3"/>
        <v/>
      </c>
      <c r="J41" s="10" t="str">
        <f>IF(H41&lt;&gt;"",COUNTIF($K$3:K41,K41)-1,"")</f>
        <v/>
      </c>
      <c r="K41" s="10" t="str">
        <f>IF(H41&lt;&gt;"",SUMIF(Resultados!D:D,Conf!H41,Resultados!F:F),"")</f>
        <v/>
      </c>
      <c r="M41" s="10" t="str">
        <f t="shared" si="4"/>
        <v/>
      </c>
      <c r="N41" s="10" t="str">
        <f>IF(Pilotos!G45&lt;&gt;"",Pilotos!G45,"")</f>
        <v/>
      </c>
      <c r="O41" s="10" t="str">
        <f t="shared" si="5"/>
        <v/>
      </c>
      <c r="P41" s="10" t="str">
        <f>IF(N41&lt;&gt;"",COUNTIF($Q$3:Q41,Q41)-1,"")</f>
        <v/>
      </c>
      <c r="Q41" s="10" t="str">
        <f>IF(N41&lt;&gt;"",SUMIF(Resultados!E:E,Conf!N41,Resultados!F:F),"")</f>
        <v/>
      </c>
    </row>
    <row r="42" spans="1:17" x14ac:dyDescent="0.2">
      <c r="A42" s="10" t="str">
        <f t="shared" si="0"/>
        <v/>
      </c>
      <c r="B42" s="10" t="str">
        <f>IF(Pilotos!C46&lt;&gt;"",Pilotos!C46,"")</f>
        <v/>
      </c>
      <c r="C42" s="10" t="str">
        <f t="shared" si="1"/>
        <v/>
      </c>
      <c r="D42" s="10" t="str">
        <f>IF(B42&lt;&gt;"",COUNTIF($E$3:E42,E42)-1,"")</f>
        <v/>
      </c>
      <c r="E42" s="10" t="str">
        <f>IF(B42&lt;&gt;"",SUMIF(Resultados!C:C,Conf!B42,Resultados!F:F),"")</f>
        <v/>
      </c>
      <c r="G42" s="10" t="str">
        <f t="shared" si="2"/>
        <v/>
      </c>
      <c r="H42" s="10" t="str">
        <f>IF(Pilotos!E46&lt;&gt;"",Pilotos!E46,"")</f>
        <v/>
      </c>
      <c r="I42" s="10" t="str">
        <f t="shared" si="3"/>
        <v/>
      </c>
      <c r="J42" s="10" t="str">
        <f>IF(H42&lt;&gt;"",COUNTIF($K$3:K42,K42)-1,"")</f>
        <v/>
      </c>
      <c r="K42" s="10" t="str">
        <f>IF(H42&lt;&gt;"",SUMIF(Resultados!D:D,Conf!H42,Resultados!F:F),"")</f>
        <v/>
      </c>
      <c r="M42" s="10" t="str">
        <f t="shared" si="4"/>
        <v/>
      </c>
      <c r="N42" s="10" t="str">
        <f>IF(Pilotos!G46&lt;&gt;"",Pilotos!G46,"")</f>
        <v/>
      </c>
      <c r="O42" s="10" t="str">
        <f t="shared" si="5"/>
        <v/>
      </c>
      <c r="P42" s="10" t="str">
        <f>IF(N42&lt;&gt;"",COUNTIF($Q$3:Q42,Q42)-1,"")</f>
        <v/>
      </c>
      <c r="Q42" s="10" t="str">
        <f>IF(N42&lt;&gt;"",SUMIF(Resultados!E:E,Conf!N42,Resultados!F:F),"")</f>
        <v/>
      </c>
    </row>
    <row r="43" spans="1:17" x14ac:dyDescent="0.2">
      <c r="A43" s="10" t="str">
        <f t="shared" si="0"/>
        <v/>
      </c>
      <c r="B43" s="10" t="str">
        <f>IF(Pilotos!C47&lt;&gt;"",Pilotos!C47,"")</f>
        <v/>
      </c>
      <c r="C43" s="10" t="str">
        <f t="shared" si="1"/>
        <v/>
      </c>
      <c r="D43" s="10" t="str">
        <f>IF(B43&lt;&gt;"",COUNTIF($E$3:E43,E43)-1,"")</f>
        <v/>
      </c>
      <c r="E43" s="10" t="str">
        <f>IF(B43&lt;&gt;"",SUMIF(Resultados!C:C,Conf!B43,Resultados!F:F),"")</f>
        <v/>
      </c>
      <c r="G43" s="10" t="str">
        <f t="shared" si="2"/>
        <v/>
      </c>
      <c r="H43" s="10" t="str">
        <f>IF(Pilotos!E47&lt;&gt;"",Pilotos!E47,"")</f>
        <v/>
      </c>
      <c r="I43" s="10" t="str">
        <f t="shared" si="3"/>
        <v/>
      </c>
      <c r="J43" s="10" t="str">
        <f>IF(H43&lt;&gt;"",COUNTIF($K$3:K43,K43)-1,"")</f>
        <v/>
      </c>
      <c r="K43" s="10" t="str">
        <f>IF(H43&lt;&gt;"",SUMIF(Resultados!D:D,Conf!H43,Resultados!F:F),"")</f>
        <v/>
      </c>
      <c r="M43" s="10" t="str">
        <f t="shared" si="4"/>
        <v/>
      </c>
      <c r="N43" s="10" t="str">
        <f>IF(Pilotos!G47&lt;&gt;"",Pilotos!G47,"")</f>
        <v/>
      </c>
      <c r="O43" s="10" t="str">
        <f t="shared" si="5"/>
        <v/>
      </c>
      <c r="P43" s="10" t="str">
        <f>IF(N43&lt;&gt;"",COUNTIF($Q$3:Q43,Q43)-1,"")</f>
        <v/>
      </c>
      <c r="Q43" s="10" t="str">
        <f>IF(N43&lt;&gt;"",SUMIF(Resultados!E:E,Conf!N43,Resultados!F:F),"")</f>
        <v/>
      </c>
    </row>
    <row r="44" spans="1:17" x14ac:dyDescent="0.2">
      <c r="A44" s="10" t="str">
        <f t="shared" si="0"/>
        <v/>
      </c>
      <c r="B44" s="10" t="str">
        <f>IF(Pilotos!C48&lt;&gt;"",Pilotos!C48,"")</f>
        <v/>
      </c>
      <c r="C44" s="10" t="str">
        <f t="shared" si="1"/>
        <v/>
      </c>
      <c r="D44" s="10" t="str">
        <f>IF(B44&lt;&gt;"",COUNTIF($E$3:E44,E44)-1,"")</f>
        <v/>
      </c>
      <c r="E44" s="10" t="str">
        <f>IF(B44&lt;&gt;"",SUMIF(Resultados!C:C,Conf!B44,Resultados!F:F),"")</f>
        <v/>
      </c>
      <c r="G44" s="10" t="str">
        <f t="shared" si="2"/>
        <v/>
      </c>
      <c r="H44" s="10" t="str">
        <f>IF(Pilotos!E48&lt;&gt;"",Pilotos!E48,"")</f>
        <v/>
      </c>
      <c r="I44" s="10" t="str">
        <f t="shared" si="3"/>
        <v/>
      </c>
      <c r="J44" s="10" t="str">
        <f>IF(H44&lt;&gt;"",COUNTIF($K$3:K44,K44)-1,"")</f>
        <v/>
      </c>
      <c r="K44" s="10" t="str">
        <f>IF(H44&lt;&gt;"",SUMIF(Resultados!D:D,Conf!H44,Resultados!F:F),"")</f>
        <v/>
      </c>
      <c r="M44" s="10" t="str">
        <f t="shared" si="4"/>
        <v/>
      </c>
      <c r="N44" s="10" t="str">
        <f>IF(Pilotos!G48&lt;&gt;"",Pilotos!G48,"")</f>
        <v/>
      </c>
      <c r="O44" s="10" t="str">
        <f t="shared" si="5"/>
        <v/>
      </c>
      <c r="P44" s="10" t="str">
        <f>IF(N44&lt;&gt;"",COUNTIF($Q$3:Q44,Q44)-1,"")</f>
        <v/>
      </c>
      <c r="Q44" s="10" t="str">
        <f>IF(N44&lt;&gt;"",SUMIF(Resultados!E:E,Conf!N44,Resultados!F:F),"")</f>
        <v/>
      </c>
    </row>
    <row r="45" spans="1:17" x14ac:dyDescent="0.2">
      <c r="A45" s="10" t="str">
        <f t="shared" si="0"/>
        <v/>
      </c>
      <c r="B45" s="10" t="str">
        <f>IF(Pilotos!C49&lt;&gt;"",Pilotos!C49,"")</f>
        <v/>
      </c>
      <c r="C45" s="10" t="str">
        <f t="shared" si="1"/>
        <v/>
      </c>
      <c r="D45" s="10" t="str">
        <f>IF(B45&lt;&gt;"",COUNTIF($E$3:E45,E45)-1,"")</f>
        <v/>
      </c>
      <c r="E45" s="10" t="str">
        <f>IF(B45&lt;&gt;"",SUMIF(Resultados!C:C,Conf!B45,Resultados!F:F),"")</f>
        <v/>
      </c>
      <c r="G45" s="10" t="str">
        <f t="shared" si="2"/>
        <v/>
      </c>
      <c r="H45" s="10" t="str">
        <f>IF(Pilotos!E49&lt;&gt;"",Pilotos!E49,"")</f>
        <v/>
      </c>
      <c r="I45" s="10" t="str">
        <f t="shared" si="3"/>
        <v/>
      </c>
      <c r="J45" s="10" t="str">
        <f>IF(H45&lt;&gt;"",COUNTIF($K$3:K45,K45)-1,"")</f>
        <v/>
      </c>
      <c r="K45" s="10" t="str">
        <f>IF(H45&lt;&gt;"",SUMIF(Resultados!D:D,Conf!H45,Resultados!F:F),"")</f>
        <v/>
      </c>
      <c r="M45" s="10" t="str">
        <f t="shared" si="4"/>
        <v/>
      </c>
      <c r="N45" s="10" t="str">
        <f>IF(Pilotos!G49&lt;&gt;"",Pilotos!G49,"")</f>
        <v/>
      </c>
      <c r="O45" s="10" t="str">
        <f t="shared" si="5"/>
        <v/>
      </c>
      <c r="P45" s="10" t="str">
        <f>IF(N45&lt;&gt;"",COUNTIF($Q$3:Q45,Q45)-1,"")</f>
        <v/>
      </c>
      <c r="Q45" s="10" t="str">
        <f>IF(N45&lt;&gt;"",SUMIF(Resultados!E:E,Conf!N45,Resultados!F:F),"")</f>
        <v/>
      </c>
    </row>
    <row r="46" spans="1:17" x14ac:dyDescent="0.2">
      <c r="A46" s="10" t="str">
        <f t="shared" si="0"/>
        <v/>
      </c>
      <c r="B46" s="10" t="str">
        <f>IF(Pilotos!C50&lt;&gt;"",Pilotos!C50,"")</f>
        <v/>
      </c>
      <c r="C46" s="10" t="str">
        <f t="shared" si="1"/>
        <v/>
      </c>
      <c r="D46" s="10" t="str">
        <f>IF(B46&lt;&gt;"",COUNTIF($E$3:E46,E46)-1,"")</f>
        <v/>
      </c>
      <c r="E46" s="10" t="str">
        <f>IF(B46&lt;&gt;"",SUMIF(Resultados!C:C,Conf!B46,Resultados!F:F),"")</f>
        <v/>
      </c>
      <c r="G46" s="10" t="str">
        <f t="shared" si="2"/>
        <v/>
      </c>
      <c r="H46" s="10" t="str">
        <f>IF(Pilotos!E50&lt;&gt;"",Pilotos!E50,"")</f>
        <v/>
      </c>
      <c r="I46" s="10" t="str">
        <f t="shared" si="3"/>
        <v/>
      </c>
      <c r="J46" s="10" t="str">
        <f>IF(H46&lt;&gt;"",COUNTIF($K$3:K46,K46)-1,"")</f>
        <v/>
      </c>
      <c r="K46" s="10" t="str">
        <f>IF(H46&lt;&gt;"",SUMIF(Resultados!D:D,Conf!H46,Resultados!F:F),"")</f>
        <v/>
      </c>
      <c r="M46" s="10" t="str">
        <f t="shared" si="4"/>
        <v/>
      </c>
      <c r="N46" s="10" t="str">
        <f>IF(Pilotos!G50&lt;&gt;"",Pilotos!G50,"")</f>
        <v/>
      </c>
      <c r="O46" s="10" t="str">
        <f t="shared" si="5"/>
        <v/>
      </c>
      <c r="P46" s="10" t="str">
        <f>IF(N46&lt;&gt;"",COUNTIF($Q$3:Q46,Q46)-1,"")</f>
        <v/>
      </c>
      <c r="Q46" s="10" t="str">
        <f>IF(N46&lt;&gt;"",SUMIF(Resultados!E:E,Conf!N46,Resultados!F:F),"")</f>
        <v/>
      </c>
    </row>
    <row r="47" spans="1:17" x14ac:dyDescent="0.2">
      <c r="A47" s="10" t="str">
        <f t="shared" si="0"/>
        <v/>
      </c>
      <c r="B47" s="10" t="str">
        <f>IF(Pilotos!C51&lt;&gt;"",Pilotos!C51,"")</f>
        <v/>
      </c>
      <c r="C47" s="10" t="str">
        <f t="shared" si="1"/>
        <v/>
      </c>
      <c r="D47" s="10" t="str">
        <f>IF(B47&lt;&gt;"",COUNTIF($E$3:E47,E47)-1,"")</f>
        <v/>
      </c>
      <c r="E47" s="10" t="str">
        <f>IF(B47&lt;&gt;"",SUMIF(Resultados!C:C,Conf!B47,Resultados!F:F),"")</f>
        <v/>
      </c>
      <c r="G47" s="10" t="str">
        <f t="shared" si="2"/>
        <v/>
      </c>
      <c r="H47" s="10" t="str">
        <f>IF(Pilotos!E51&lt;&gt;"",Pilotos!E51,"")</f>
        <v/>
      </c>
      <c r="I47" s="10" t="str">
        <f t="shared" si="3"/>
        <v/>
      </c>
      <c r="J47" s="10" t="str">
        <f>IF(H47&lt;&gt;"",COUNTIF($K$3:K47,K47)-1,"")</f>
        <v/>
      </c>
      <c r="K47" s="10" t="str">
        <f>IF(H47&lt;&gt;"",SUMIF(Resultados!D:D,Conf!H47,Resultados!F:F),"")</f>
        <v/>
      </c>
      <c r="M47" s="10" t="str">
        <f t="shared" si="4"/>
        <v/>
      </c>
      <c r="N47" s="10" t="str">
        <f>IF(Pilotos!G51&lt;&gt;"",Pilotos!G51,"")</f>
        <v/>
      </c>
      <c r="O47" s="10" t="str">
        <f t="shared" si="5"/>
        <v/>
      </c>
      <c r="P47" s="10" t="str">
        <f>IF(N47&lt;&gt;"",COUNTIF($Q$3:Q47,Q47)-1,"")</f>
        <v/>
      </c>
      <c r="Q47" s="10" t="str">
        <f>IF(N47&lt;&gt;"",SUMIF(Resultados!E:E,Conf!N47,Resultados!F:F),"")</f>
        <v/>
      </c>
    </row>
    <row r="48" spans="1:17" x14ac:dyDescent="0.2">
      <c r="A48" s="10" t="str">
        <f t="shared" si="0"/>
        <v/>
      </c>
      <c r="B48" s="10" t="str">
        <f>IF(Pilotos!C52&lt;&gt;"",Pilotos!C52,"")</f>
        <v/>
      </c>
      <c r="C48" s="10" t="str">
        <f t="shared" si="1"/>
        <v/>
      </c>
      <c r="D48" s="10" t="str">
        <f>IF(B48&lt;&gt;"",COUNTIF($E$3:E48,E48)-1,"")</f>
        <v/>
      </c>
      <c r="E48" s="10" t="str">
        <f>IF(B48&lt;&gt;"",SUMIF(Resultados!C:C,Conf!B48,Resultados!F:F),"")</f>
        <v/>
      </c>
      <c r="G48" s="10" t="str">
        <f t="shared" si="2"/>
        <v/>
      </c>
      <c r="H48" s="10" t="str">
        <f>IF(Pilotos!E52&lt;&gt;"",Pilotos!E52,"")</f>
        <v/>
      </c>
      <c r="I48" s="10" t="str">
        <f t="shared" si="3"/>
        <v/>
      </c>
      <c r="J48" s="10" t="str">
        <f>IF(H48&lt;&gt;"",COUNTIF($K$3:K48,K48)-1,"")</f>
        <v/>
      </c>
      <c r="K48" s="10" t="str">
        <f>IF(H48&lt;&gt;"",SUMIF(Resultados!D:D,Conf!H48,Resultados!F:F),"")</f>
        <v/>
      </c>
      <c r="M48" s="10" t="str">
        <f t="shared" si="4"/>
        <v/>
      </c>
      <c r="N48" s="10" t="str">
        <f>IF(Pilotos!G52&lt;&gt;"",Pilotos!G52,"")</f>
        <v/>
      </c>
      <c r="O48" s="10" t="str">
        <f t="shared" si="5"/>
        <v/>
      </c>
      <c r="P48" s="10" t="str">
        <f>IF(N48&lt;&gt;"",COUNTIF($Q$3:Q48,Q48)-1,"")</f>
        <v/>
      </c>
      <c r="Q48" s="10" t="str">
        <f>IF(N48&lt;&gt;"",SUMIF(Resultados!E:E,Conf!N48,Resultados!F:F),"")</f>
        <v/>
      </c>
    </row>
    <row r="49" spans="1:17" x14ac:dyDescent="0.2">
      <c r="A49" s="10" t="str">
        <f t="shared" si="0"/>
        <v/>
      </c>
      <c r="B49" s="10" t="str">
        <f>IF(Pilotos!C53&lt;&gt;"",Pilotos!C53,"")</f>
        <v/>
      </c>
      <c r="C49" s="10" t="str">
        <f t="shared" si="1"/>
        <v/>
      </c>
      <c r="D49" s="10" t="str">
        <f>IF(B49&lt;&gt;"",COUNTIF($E$3:E49,E49)-1,"")</f>
        <v/>
      </c>
      <c r="E49" s="10" t="str">
        <f>IF(B49&lt;&gt;"",SUMIF(Resultados!C:C,Conf!B49,Resultados!F:F),"")</f>
        <v/>
      </c>
      <c r="G49" s="10" t="str">
        <f t="shared" si="2"/>
        <v/>
      </c>
      <c r="H49" s="10" t="str">
        <f>IF(Pilotos!E53&lt;&gt;"",Pilotos!E53,"")</f>
        <v/>
      </c>
      <c r="I49" s="10" t="str">
        <f t="shared" si="3"/>
        <v/>
      </c>
      <c r="J49" s="10" t="str">
        <f>IF(H49&lt;&gt;"",COUNTIF($K$3:K49,K49)-1,"")</f>
        <v/>
      </c>
      <c r="K49" s="10" t="str">
        <f>IF(H49&lt;&gt;"",SUMIF(Resultados!D:D,Conf!H49,Resultados!F:F),"")</f>
        <v/>
      </c>
      <c r="M49" s="10" t="str">
        <f t="shared" si="4"/>
        <v/>
      </c>
      <c r="N49" s="10" t="str">
        <f>IF(Pilotos!G53&lt;&gt;"",Pilotos!G53,"")</f>
        <v/>
      </c>
      <c r="O49" s="10" t="str">
        <f t="shared" si="5"/>
        <v/>
      </c>
      <c r="P49" s="10" t="str">
        <f>IF(N49&lt;&gt;"",COUNTIF($Q$3:Q49,Q49)-1,"")</f>
        <v/>
      </c>
      <c r="Q49" s="10" t="str">
        <f>IF(N49&lt;&gt;"",SUMIF(Resultados!E:E,Conf!N49,Resultados!F:F),"")</f>
        <v/>
      </c>
    </row>
    <row r="50" spans="1:17" x14ac:dyDescent="0.2">
      <c r="A50" s="10" t="str">
        <f t="shared" si="0"/>
        <v/>
      </c>
      <c r="B50" s="10" t="str">
        <f>IF(Pilotos!C54&lt;&gt;"",Pilotos!C54,"")</f>
        <v/>
      </c>
      <c r="C50" s="10" t="str">
        <f t="shared" si="1"/>
        <v/>
      </c>
      <c r="D50" s="10" t="str">
        <f>IF(B50&lt;&gt;"",COUNTIF($E$3:E50,E50)-1,"")</f>
        <v/>
      </c>
      <c r="E50" s="10" t="str">
        <f>IF(B50&lt;&gt;"",SUMIF(Resultados!C:C,Conf!B50,Resultados!F:F),"")</f>
        <v/>
      </c>
      <c r="G50" s="10" t="str">
        <f t="shared" si="2"/>
        <v/>
      </c>
      <c r="H50" s="10" t="str">
        <f>IF(Pilotos!E54&lt;&gt;"",Pilotos!E54,"")</f>
        <v/>
      </c>
      <c r="I50" s="10" t="str">
        <f t="shared" si="3"/>
        <v/>
      </c>
      <c r="J50" s="10" t="str">
        <f>IF(H50&lt;&gt;"",COUNTIF($K$3:K50,K50)-1,"")</f>
        <v/>
      </c>
      <c r="K50" s="10" t="str">
        <f>IF(H50&lt;&gt;"",SUMIF(Resultados!D:D,Conf!H50,Resultados!F:F),"")</f>
        <v/>
      </c>
      <c r="M50" s="10" t="str">
        <f t="shared" si="4"/>
        <v/>
      </c>
      <c r="N50" s="10" t="str">
        <f>IF(Pilotos!G54&lt;&gt;"",Pilotos!G54,"")</f>
        <v/>
      </c>
      <c r="O50" s="10" t="str">
        <f t="shared" si="5"/>
        <v/>
      </c>
      <c r="P50" s="10" t="str">
        <f>IF(N50&lt;&gt;"",COUNTIF($Q$3:Q50,Q50)-1,"")</f>
        <v/>
      </c>
      <c r="Q50" s="10" t="str">
        <f>IF(N50&lt;&gt;"",SUMIF(Resultados!E:E,Conf!N50,Resultados!F:F),"")</f>
        <v/>
      </c>
    </row>
    <row r="51" spans="1:17" x14ac:dyDescent="0.2">
      <c r="A51" s="10" t="str">
        <f t="shared" si="0"/>
        <v/>
      </c>
      <c r="B51" s="10" t="str">
        <f>IF(Pilotos!C55&lt;&gt;"",Pilotos!C55,"")</f>
        <v/>
      </c>
      <c r="C51" s="10" t="str">
        <f t="shared" si="1"/>
        <v/>
      </c>
      <c r="D51" s="10" t="str">
        <f>IF(B51&lt;&gt;"",COUNTIF($E$3:E51,E51)-1,"")</f>
        <v/>
      </c>
      <c r="E51" s="10" t="str">
        <f>IF(B51&lt;&gt;"",SUMIF(Resultados!C:C,Conf!B51,Resultados!F:F),"")</f>
        <v/>
      </c>
      <c r="G51" s="10" t="str">
        <f t="shared" si="2"/>
        <v/>
      </c>
      <c r="H51" s="10" t="str">
        <f>IF(Pilotos!E55&lt;&gt;"",Pilotos!E55,"")</f>
        <v/>
      </c>
      <c r="I51" s="10" t="str">
        <f t="shared" si="3"/>
        <v/>
      </c>
      <c r="J51" s="10" t="str">
        <f>IF(H51&lt;&gt;"",COUNTIF($K$3:K51,K51)-1,"")</f>
        <v/>
      </c>
      <c r="K51" s="10" t="str">
        <f>IF(H51&lt;&gt;"",SUMIF(Resultados!D:D,Conf!H51,Resultados!F:F),"")</f>
        <v/>
      </c>
      <c r="M51" s="10" t="str">
        <f t="shared" si="4"/>
        <v/>
      </c>
      <c r="N51" s="10" t="str">
        <f>IF(Pilotos!G55&lt;&gt;"",Pilotos!G55,"")</f>
        <v/>
      </c>
      <c r="O51" s="10" t="str">
        <f t="shared" si="5"/>
        <v/>
      </c>
      <c r="P51" s="10" t="str">
        <f>IF(N51&lt;&gt;"",COUNTIF($Q$3:Q51,Q51)-1,"")</f>
        <v/>
      </c>
      <c r="Q51" s="10" t="str">
        <f>IF(N51&lt;&gt;"",SUMIF(Resultados!E:E,Conf!N51,Resultados!F:F),"")</f>
        <v/>
      </c>
    </row>
    <row r="52" spans="1:17" x14ac:dyDescent="0.2">
      <c r="A52" s="10" t="str">
        <f t="shared" si="0"/>
        <v/>
      </c>
      <c r="B52" s="10" t="str">
        <f>IF(Pilotos!C56&lt;&gt;"",Pilotos!C56,"")</f>
        <v/>
      </c>
      <c r="C52" s="10" t="str">
        <f t="shared" si="1"/>
        <v/>
      </c>
      <c r="D52" s="10" t="str">
        <f>IF(B52&lt;&gt;"",COUNTIF($E$3:E52,E52)-1,"")</f>
        <v/>
      </c>
      <c r="E52" s="10" t="str">
        <f>IF(B52&lt;&gt;"",SUMIF(Resultados!C:C,Conf!B52,Resultados!F:F),"")</f>
        <v/>
      </c>
      <c r="G52" s="10" t="str">
        <f t="shared" si="2"/>
        <v/>
      </c>
      <c r="H52" s="10" t="str">
        <f>IF(Pilotos!E56&lt;&gt;"",Pilotos!E56,"")</f>
        <v/>
      </c>
      <c r="I52" s="10" t="str">
        <f t="shared" si="3"/>
        <v/>
      </c>
      <c r="J52" s="10" t="str">
        <f>IF(H52&lt;&gt;"",COUNTIF($K$3:K52,K52)-1,"")</f>
        <v/>
      </c>
      <c r="K52" s="10" t="str">
        <f>IF(H52&lt;&gt;"",SUMIF(Resultados!D:D,Conf!H52,Resultados!F:F),"")</f>
        <v/>
      </c>
      <c r="M52" s="10" t="str">
        <f t="shared" si="4"/>
        <v/>
      </c>
      <c r="N52" s="10" t="str">
        <f>IF(Pilotos!G56&lt;&gt;"",Pilotos!G56,"")</f>
        <v/>
      </c>
      <c r="O52" s="10" t="str">
        <f t="shared" si="5"/>
        <v/>
      </c>
      <c r="P52" s="10" t="str">
        <f>IF(N52&lt;&gt;"",COUNTIF($Q$3:Q52,Q52)-1,"")</f>
        <v/>
      </c>
      <c r="Q52" s="10" t="str">
        <f>IF(N52&lt;&gt;"",SUMIF(Resultados!E:E,Conf!N52,Resultados!F:F),"")</f>
        <v/>
      </c>
    </row>
  </sheetData>
  <mergeCells count="3">
    <mergeCell ref="A1:E1"/>
    <mergeCell ref="G1:K1"/>
    <mergeCell ref="M1:Q1"/>
  </mergeCells>
  <phoneticPr fontId="3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Menu</vt:lpstr>
      <vt:lpstr>Resultados</vt:lpstr>
      <vt:lpstr>Clasificaciones</vt:lpstr>
      <vt:lpstr>Pilotos</vt:lpstr>
      <vt:lpstr>Conf</vt:lpstr>
    </vt:vector>
  </TitlesOfParts>
  <Company>Dark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IvanCha - trabajosenexcel.blogspot.com</dc:creator>
  <cp:lastModifiedBy>IvanCha - trabajosenexcel.blogspot.com</cp:lastModifiedBy>
  <dcterms:created xsi:type="dcterms:W3CDTF">2012-02-03T21:00:34Z</dcterms:created>
  <dcterms:modified xsi:type="dcterms:W3CDTF">2014-03-26T11:41:17Z</dcterms:modified>
</cp:coreProperties>
</file>